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\BLOK\AIDAT\web için aidatlar\"/>
    </mc:Choice>
  </mc:AlternateContent>
  <bookViews>
    <workbookView xWindow="0" yWindow="0" windowWidth="28800" windowHeight="13620" activeTab="3"/>
  </bookViews>
  <sheets>
    <sheet name="D-10" sheetId="5" r:id="rId1"/>
    <sheet name="B1-10" sheetId="1" r:id="rId2"/>
    <sheet name="B2-04A" sheetId="6" r:id="rId3"/>
    <sheet name="B2-04B" sheetId="7" r:id="rId4"/>
  </sheets>
  <definedNames>
    <definedName name="_xlnm.Print_Area" localSheetId="1">'B1-10'!$A$1:$M$29</definedName>
    <definedName name="_xlnm.Print_Area" localSheetId="2">'B2-04A'!$A$1:$M$29</definedName>
    <definedName name="_xlnm.Print_Area" localSheetId="3">'B2-04B'!$A$1:$M$29</definedName>
    <definedName name="_xlnm.Print_Area" localSheetId="0">'D-10'!$A$1:$M$29</definedName>
  </definedNames>
  <calcPr calcId="152511"/>
</workbook>
</file>

<file path=xl/calcChain.xml><?xml version="1.0" encoding="utf-8"?>
<calcChain xmlns="http://schemas.openxmlformats.org/spreadsheetml/2006/main">
  <c r="E3" i="7" l="1"/>
  <c r="D19" i="6" l="1"/>
  <c r="E19" i="6"/>
  <c r="E4" i="6"/>
  <c r="E7" i="6"/>
  <c r="E8" i="6"/>
  <c r="E16" i="1"/>
  <c r="E18" i="1"/>
  <c r="E15" i="5"/>
  <c r="E16" i="5"/>
  <c r="E17" i="5"/>
  <c r="E18" i="5"/>
  <c r="E19" i="5"/>
  <c r="E4" i="5"/>
  <c r="E7" i="5" l="1"/>
  <c r="E17" i="6" l="1"/>
  <c r="K21" i="5" l="1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E21" i="7" l="1"/>
  <c r="D21" i="1"/>
  <c r="M8" i="6"/>
  <c r="M9" i="6"/>
  <c r="M10" i="6"/>
  <c r="M11" i="6"/>
  <c r="M12" i="6"/>
  <c r="M13" i="6"/>
  <c r="M14" i="6"/>
  <c r="M15" i="6"/>
  <c r="M16" i="6"/>
  <c r="M3" i="6"/>
  <c r="M4" i="6"/>
  <c r="M5" i="6"/>
  <c r="M6" i="6"/>
  <c r="M5" i="1"/>
  <c r="M6" i="1"/>
  <c r="M7" i="1"/>
  <c r="M8" i="1"/>
  <c r="M10" i="1"/>
  <c r="M11" i="1"/>
  <c r="M12" i="1"/>
  <c r="M13" i="1"/>
  <c r="M18" i="1"/>
  <c r="M19" i="1"/>
  <c r="M5" i="5"/>
  <c r="M6" i="5"/>
  <c r="M7" i="5"/>
  <c r="M8" i="5"/>
  <c r="M9" i="5"/>
  <c r="M11" i="5"/>
  <c r="M12" i="5"/>
  <c r="M13" i="5"/>
  <c r="M16" i="5"/>
  <c r="M17" i="5"/>
  <c r="M19" i="6"/>
  <c r="M7" i="6"/>
  <c r="M15" i="1"/>
  <c r="M17" i="1"/>
  <c r="M10" i="5"/>
  <c r="M14" i="5"/>
  <c r="M15" i="5"/>
  <c r="M18" i="5"/>
  <c r="M19" i="5"/>
  <c r="O13" i="6"/>
  <c r="M14" i="1"/>
  <c r="M3" i="5"/>
  <c r="M4" i="5"/>
  <c r="N9" i="7"/>
  <c r="M17" i="6"/>
  <c r="M3" i="1"/>
  <c r="N16" i="7"/>
  <c r="O6" i="5"/>
  <c r="E21" i="1"/>
  <c r="N3" i="7"/>
  <c r="N4" i="7"/>
  <c r="N5" i="7"/>
  <c r="N6" i="7"/>
  <c r="N7" i="7"/>
  <c r="N8" i="7"/>
  <c r="N10" i="7"/>
  <c r="N11" i="7"/>
  <c r="N12" i="7"/>
  <c r="N13" i="7"/>
  <c r="N14" i="7"/>
  <c r="N15" i="7"/>
  <c r="N17" i="7"/>
  <c r="N18" i="7"/>
  <c r="N19" i="7"/>
  <c r="N20" i="7"/>
  <c r="O5" i="5"/>
  <c r="O20" i="5"/>
  <c r="O19" i="5"/>
  <c r="O18" i="5"/>
  <c r="O17" i="5"/>
  <c r="O15" i="5"/>
  <c r="O13" i="5"/>
  <c r="O12" i="5"/>
  <c r="O11" i="5"/>
  <c r="O8" i="5"/>
  <c r="O7" i="5"/>
  <c r="O4" i="5"/>
  <c r="O3" i="5"/>
  <c r="O5" i="6"/>
  <c r="O17" i="6"/>
  <c r="O6" i="1"/>
  <c r="O16" i="6"/>
  <c r="G21" i="1"/>
  <c r="O19" i="6"/>
  <c r="O18" i="1"/>
  <c r="O6" i="6"/>
  <c r="O9" i="6"/>
  <c r="O11" i="6"/>
  <c r="O12" i="6"/>
  <c r="O15" i="6"/>
  <c r="O20" i="6"/>
  <c r="O4" i="1"/>
  <c r="O7" i="1"/>
  <c r="O10" i="1"/>
  <c r="O11" i="1"/>
  <c r="O12" i="1"/>
  <c r="O13" i="1"/>
  <c r="O14" i="1"/>
  <c r="O17" i="1"/>
  <c r="O19" i="1"/>
  <c r="G21" i="7"/>
  <c r="G21" i="6"/>
  <c r="G21" i="5"/>
  <c r="K21" i="7"/>
  <c r="F21" i="7"/>
  <c r="F21" i="1"/>
  <c r="F21" i="6"/>
  <c r="H21" i="5"/>
  <c r="J21" i="7"/>
  <c r="I21" i="7"/>
  <c r="H21" i="7"/>
  <c r="K21" i="1"/>
  <c r="J21" i="1"/>
  <c r="J21" i="5"/>
  <c r="H21" i="6"/>
  <c r="I21" i="6"/>
  <c r="J21" i="6"/>
  <c r="F21" i="5"/>
  <c r="I21" i="5"/>
  <c r="K21" i="6"/>
  <c r="H21" i="1"/>
  <c r="L21" i="7"/>
  <c r="L21" i="1"/>
  <c r="C21" i="1"/>
  <c r="L21" i="5"/>
  <c r="L21" i="6"/>
  <c r="C21" i="5"/>
  <c r="C21" i="6"/>
  <c r="O5" i="1"/>
  <c r="O14" i="6"/>
  <c r="O4" i="6"/>
  <c r="O15" i="1"/>
  <c r="O18" i="6"/>
  <c r="O7" i="6"/>
  <c r="O8" i="6"/>
  <c r="O20" i="1"/>
  <c r="C21" i="7"/>
  <c r="O3" i="1"/>
  <c r="O10" i="6"/>
  <c r="D21" i="7"/>
  <c r="O14" i="5"/>
  <c r="O10" i="5"/>
  <c r="O3" i="6"/>
  <c r="O16" i="5"/>
  <c r="O8" i="1"/>
  <c r="D21" i="6"/>
  <c r="O9" i="5"/>
  <c r="D21" i="5"/>
  <c r="M20" i="6"/>
  <c r="M20" i="5"/>
  <c r="M18" i="6"/>
  <c r="M16" i="1"/>
  <c r="O16" i="1"/>
  <c r="M9" i="1"/>
  <c r="O9" i="1"/>
  <c r="M20" i="1"/>
  <c r="M4" i="1" l="1"/>
  <c r="M21" i="1" s="1"/>
  <c r="M21" i="7"/>
  <c r="E21" i="6"/>
  <c r="M21" i="6"/>
  <c r="E21" i="5"/>
  <c r="M21" i="5"/>
</calcChain>
</file>

<file path=xl/sharedStrings.xml><?xml version="1.0" encoding="utf-8"?>
<sst xmlns="http://schemas.openxmlformats.org/spreadsheetml/2006/main" count="79" uniqueCount="23">
  <si>
    <t>Blok No</t>
  </si>
  <si>
    <t>D-10</t>
  </si>
  <si>
    <t>Daire No</t>
  </si>
  <si>
    <t>B1-10</t>
  </si>
  <si>
    <t>B2-04A</t>
  </si>
  <si>
    <t>B2-04B</t>
  </si>
  <si>
    <t>ÖDENECEK TOPLAM BORÇ</t>
  </si>
  <si>
    <t>SICAK SU BEDELİ</t>
  </si>
  <si>
    <t>ÖDENMİŞ</t>
  </si>
  <si>
    <t>ÖNCEKİ AY TOPLAM BORÇ</t>
  </si>
  <si>
    <t>TOPLAM</t>
  </si>
  <si>
    <t xml:space="preserve"> </t>
  </si>
  <si>
    <t>OKUMA BEDELİ</t>
  </si>
  <si>
    <t>AİDAT   (BU AYIN)</t>
  </si>
  <si>
    <t>GÜNÜ GEÇEN BORÇ</t>
  </si>
  <si>
    <t>ORTAK ISINMA</t>
  </si>
  <si>
    <t>ÖZEL ISINMA</t>
  </si>
  <si>
    <t>SICAK SU HAZIR TUTMA BEDELİ</t>
  </si>
  <si>
    <t>GECİKME FAİZİ (%7)</t>
  </si>
  <si>
    <t>SON ÖDEME TARİHİ AY SONU OLUP, SONRASINDA %7 FAİZ İŞLEYECEKTİR.</t>
  </si>
  <si>
    <t>Tek Seferlik Üst Yönetim Ödemesi</t>
  </si>
  <si>
    <t>ORTAK ISINMA= TOPLAM ISINMANIN YÜZDE 70'İ OLUP,  PETEKLERİNİZ YANSA DA YANMASA DA ÖDERSİNİZ. BU NEDENLE PAY ÖLÇERLERİNİZİ AÇMANIZ SİZİN FAYDANIZADIR.</t>
  </si>
  <si>
    <t>ŞUBAT 2026 ÖDEME TAKİP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</si>
</sst>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T_L"/>
    <numFmt numFmtId="165" formatCode="#,##0.000000000000"/>
    <numFmt numFmtId="166" formatCode="#,##0.00000000000"/>
    <numFmt numFmtId="167" formatCode="#,##0.000000000"/>
    <numFmt numFmtId="168" formatCode="_-* #,##0.00\ _₺_-;\-* #,##0.00\ _₺_-;_-* &quot;-&quot;??\ _₺_-;_-@_-"/>
  </numFmts>
  <fonts count="13" x14ac:knownFonts="1"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11"/>
      <name val="Arial"/>
      <family val="2"/>
      <charset val="162"/>
    </font>
    <font>
      <sz val="8"/>
      <color indexed="63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8"/>
      <color indexed="63"/>
      <name val="Tahoma"/>
      <family val="2"/>
      <charset val="162"/>
    </font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8" fontId="1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16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3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textRotation="90"/>
    </xf>
    <xf numFmtId="0" fontId="8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top"/>
    </xf>
    <xf numFmtId="165" fontId="0" fillId="0" borderId="0" xfId="0" applyNumberFormat="1"/>
    <xf numFmtId="166" fontId="0" fillId="0" borderId="0" xfId="0" applyNumberFormat="1"/>
    <xf numFmtId="4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6" fillId="0" borderId="1" xfId="0" applyNumberFormat="1" applyFont="1" applyBorder="1"/>
    <xf numFmtId="2" fontId="0" fillId="4" borderId="0" xfId="0" applyNumberFormat="1" applyFill="1" applyAlignment="1">
      <alignment wrapText="1"/>
    </xf>
    <xf numFmtId="167" fontId="0" fillId="0" borderId="0" xfId="0" applyNumberFormat="1"/>
    <xf numFmtId="4" fontId="4" fillId="2" borderId="2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4" fontId="11" fillId="2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/>
    </xf>
    <xf numFmtId="168" fontId="8" fillId="0" borderId="0" xfId="1" applyFont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Normal" xfId="0" builtinId="0"/>
    <cellStyle name="Virgü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L11" sqref="L11"/>
    </sheetView>
  </sheetViews>
  <sheetFormatPr defaultRowHeight="15" x14ac:dyDescent="0.25"/>
  <cols>
    <col min="1" max="1" width="5" customWidth="1"/>
    <col min="2" max="2" width="8.5703125" bestFit="1" customWidth="1"/>
    <col min="3" max="3" width="14.5703125" customWidth="1"/>
    <col min="4" max="4" width="11.7109375" style="14" customWidth="1"/>
    <col min="5" max="5" width="10.42578125" bestFit="1" customWidth="1"/>
    <col min="6" max="6" width="11.42578125" hidden="1" customWidth="1"/>
    <col min="7" max="7" width="11" customWidth="1"/>
    <col min="8" max="8" width="10.42578125" bestFit="1" customWidth="1"/>
    <col min="9" max="9" width="11.28515625" customWidth="1"/>
    <col min="10" max="10" width="11.140625" customWidth="1"/>
    <col min="11" max="11" width="10.5703125" customWidth="1"/>
    <col min="12" max="12" width="11.42578125" bestFit="1" customWidth="1"/>
    <col min="13" max="13" width="19.42578125" customWidth="1"/>
    <col min="14" max="14" width="3.5703125" customWidth="1"/>
    <col min="15" max="15" width="17.42578125" style="28" bestFit="1" customWidth="1"/>
  </cols>
  <sheetData>
    <row r="1" spans="1:15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5" ht="60" x14ac:dyDescent="0.25">
      <c r="A2" s="2" t="s">
        <v>0</v>
      </c>
      <c r="B2" s="22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43" t="s">
        <v>17</v>
      </c>
      <c r="H2" s="3" t="s">
        <v>12</v>
      </c>
      <c r="I2" s="3" t="s">
        <v>15</v>
      </c>
      <c r="J2" s="23" t="s">
        <v>16</v>
      </c>
      <c r="K2" s="3" t="s">
        <v>7</v>
      </c>
      <c r="L2" s="3" t="s">
        <v>13</v>
      </c>
      <c r="M2" s="4" t="s">
        <v>6</v>
      </c>
      <c r="O2" s="40" t="s">
        <v>14</v>
      </c>
    </row>
    <row r="3" spans="1:15" ht="18.95" customHeight="1" x14ac:dyDescent="0.25">
      <c r="A3" s="57" t="s">
        <v>1</v>
      </c>
      <c r="B3" s="21">
        <v>1</v>
      </c>
      <c r="C3" s="9">
        <v>3804.3771254858543</v>
      </c>
      <c r="D3" s="30">
        <v>3805</v>
      </c>
      <c r="E3" s="9"/>
      <c r="F3" s="9"/>
      <c r="G3" s="9">
        <v>80</v>
      </c>
      <c r="H3" s="18">
        <v>97</v>
      </c>
      <c r="I3" s="18">
        <v>580</v>
      </c>
      <c r="J3" s="24">
        <v>353.83620000000002</v>
      </c>
      <c r="K3" s="20">
        <v>176.1473</v>
      </c>
      <c r="L3" s="17">
        <v>2600</v>
      </c>
      <c r="M3" s="5">
        <f>C3-D3+E3+H3+K3+L3+I3+J3+F3+G3</f>
        <v>3886.3606254858546</v>
      </c>
      <c r="N3" s="1"/>
      <c r="O3" s="28">
        <f>C3-D3</f>
        <v>-0.6228745141456784</v>
      </c>
    </row>
    <row r="4" spans="1:15" ht="18.95" customHeight="1" x14ac:dyDescent="0.25">
      <c r="A4" s="57"/>
      <c r="B4" s="21">
        <v>2</v>
      </c>
      <c r="C4" s="9">
        <v>6193.878054531885</v>
      </c>
      <c r="D4" s="31"/>
      <c r="E4" s="9">
        <f t="shared" ref="E4:E19" si="0">(C4-D4)*0.07</f>
        <v>433.57146381723197</v>
      </c>
      <c r="F4" s="9"/>
      <c r="G4" s="9"/>
      <c r="H4" s="18">
        <v>97</v>
      </c>
      <c r="I4" s="18">
        <v>580</v>
      </c>
      <c r="J4" s="24">
        <v>463.43150000000003</v>
      </c>
      <c r="K4" s="20">
        <v>0</v>
      </c>
      <c r="L4" s="17">
        <v>2600</v>
      </c>
      <c r="M4" s="5">
        <f t="shared" ref="M4:M20" si="1">C4-D4+E4+H4+K4+L4+I4+J4+F4+G4</f>
        <v>10367.881018349117</v>
      </c>
      <c r="O4" s="28">
        <f t="shared" ref="O4:O20" si="2">C4-D4</f>
        <v>6193.878054531885</v>
      </c>
    </row>
    <row r="5" spans="1:15" ht="18.95" customHeight="1" x14ac:dyDescent="0.25">
      <c r="A5" s="57"/>
      <c r="B5" s="21">
        <v>3</v>
      </c>
      <c r="C5" s="9">
        <v>3907.5593286856792</v>
      </c>
      <c r="D5" s="31">
        <v>3907.56</v>
      </c>
      <c r="E5" s="9"/>
      <c r="F5" s="9"/>
      <c r="G5" s="9">
        <v>80</v>
      </c>
      <c r="H5" s="18">
        <v>97</v>
      </c>
      <c r="I5" s="18">
        <v>1100</v>
      </c>
      <c r="J5" s="24">
        <v>50.726900000000001</v>
      </c>
      <c r="K5" s="20">
        <v>0</v>
      </c>
      <c r="L5" s="17">
        <v>2900</v>
      </c>
      <c r="M5" s="5">
        <f t="shared" si="1"/>
        <v>4227.7262286856785</v>
      </c>
      <c r="O5" s="28">
        <f t="shared" si="2"/>
        <v>-6.7131432069800212E-4</v>
      </c>
    </row>
    <row r="6" spans="1:15" ht="18.95" customHeight="1" x14ac:dyDescent="0.25">
      <c r="A6" s="57"/>
      <c r="B6" s="21">
        <v>4</v>
      </c>
      <c r="C6" s="9">
        <v>4930.9903892140392</v>
      </c>
      <c r="D6" s="27">
        <v>4931</v>
      </c>
      <c r="E6" s="9"/>
      <c r="F6" s="9"/>
      <c r="G6" s="9">
        <v>80</v>
      </c>
      <c r="H6" s="18">
        <v>97</v>
      </c>
      <c r="I6" s="18">
        <v>1100</v>
      </c>
      <c r="J6" s="24">
        <v>487.85550000000001</v>
      </c>
      <c r="K6" s="20">
        <v>248.67859999999999</v>
      </c>
      <c r="L6" s="17">
        <v>2900</v>
      </c>
      <c r="M6" s="5">
        <f t="shared" si="1"/>
        <v>4913.524489214039</v>
      </c>
      <c r="O6" s="28">
        <f t="shared" si="2"/>
        <v>-9.6107859608309809E-3</v>
      </c>
    </row>
    <row r="7" spans="1:15" ht="18.95" customHeight="1" x14ac:dyDescent="0.25">
      <c r="A7" s="57"/>
      <c r="B7" s="21">
        <v>5</v>
      </c>
      <c r="C7" s="9">
        <v>29032.462623051098</v>
      </c>
      <c r="D7" s="27"/>
      <c r="E7" s="9">
        <f t="shared" ref="E7:E17" si="3">(C7-D7)*0.07</f>
        <v>2032.2723836135772</v>
      </c>
      <c r="F7" s="9"/>
      <c r="G7" s="9">
        <v>80</v>
      </c>
      <c r="H7" s="18">
        <v>97</v>
      </c>
      <c r="I7" s="18">
        <v>1100</v>
      </c>
      <c r="J7" s="24">
        <v>687.63210000000004</v>
      </c>
      <c r="K7" s="20">
        <v>31.084800000000001</v>
      </c>
      <c r="L7" s="17">
        <v>2900</v>
      </c>
      <c r="M7" s="5">
        <f t="shared" si="1"/>
        <v>35960.451906664675</v>
      </c>
      <c r="O7" s="28">
        <f t="shared" si="2"/>
        <v>29032.462623051098</v>
      </c>
    </row>
    <row r="8" spans="1:15" ht="18.95" customHeight="1" x14ac:dyDescent="0.25">
      <c r="A8" s="57"/>
      <c r="B8" s="21">
        <v>6</v>
      </c>
      <c r="C8" s="9">
        <v>4827.8041687764298</v>
      </c>
      <c r="D8" s="31">
        <v>4827.8</v>
      </c>
      <c r="E8" s="9"/>
      <c r="F8" s="9"/>
      <c r="G8" s="9">
        <v>80</v>
      </c>
      <c r="H8" s="18">
        <v>97</v>
      </c>
      <c r="I8" s="18">
        <v>1100</v>
      </c>
      <c r="J8" s="24">
        <v>621.87490000000003</v>
      </c>
      <c r="K8" s="20">
        <v>341.93310000000002</v>
      </c>
      <c r="L8" s="17">
        <v>2900</v>
      </c>
      <c r="M8" s="5">
        <f t="shared" si="1"/>
        <v>5140.8121687764296</v>
      </c>
      <c r="N8" s="1"/>
      <c r="O8" s="28">
        <f t="shared" si="2"/>
        <v>4.1687764296511887E-3</v>
      </c>
    </row>
    <row r="9" spans="1:15" ht="18.95" customHeight="1" thickBot="1" x14ac:dyDescent="0.3">
      <c r="A9" s="57"/>
      <c r="B9" s="21">
        <v>7</v>
      </c>
      <c r="C9" s="9">
        <v>9255.8518683161565</v>
      </c>
      <c r="D9" s="31">
        <v>10000</v>
      </c>
      <c r="E9" s="9"/>
      <c r="F9" s="9"/>
      <c r="G9" s="9">
        <v>80</v>
      </c>
      <c r="H9" s="18">
        <v>97</v>
      </c>
      <c r="I9" s="18">
        <v>1100</v>
      </c>
      <c r="J9" s="24">
        <v>630.0163</v>
      </c>
      <c r="K9" s="20">
        <v>124.33929999999999</v>
      </c>
      <c r="L9" s="17">
        <v>2900</v>
      </c>
      <c r="M9" s="5">
        <f t="shared" si="1"/>
        <v>4187.2074683161563</v>
      </c>
      <c r="O9" s="28">
        <f t="shared" si="2"/>
        <v>-744.14813168384353</v>
      </c>
    </row>
    <row r="10" spans="1:15" ht="18.95" customHeight="1" thickBot="1" x14ac:dyDescent="0.3">
      <c r="A10" s="57"/>
      <c r="B10" s="21">
        <v>8</v>
      </c>
      <c r="C10" s="9">
        <v>4174.8524227502967</v>
      </c>
      <c r="D10" s="42">
        <v>4175</v>
      </c>
      <c r="E10" s="9"/>
      <c r="F10" s="9"/>
      <c r="G10" s="9">
        <v>80</v>
      </c>
      <c r="H10" s="18">
        <v>97</v>
      </c>
      <c r="I10" s="18">
        <v>1100</v>
      </c>
      <c r="J10" s="24">
        <v>158.4434</v>
      </c>
      <c r="K10" s="20">
        <v>41.446399999999997</v>
      </c>
      <c r="L10" s="17">
        <v>2900</v>
      </c>
      <c r="M10" s="5">
        <f t="shared" si="1"/>
        <v>4376.7422227502966</v>
      </c>
      <c r="O10" s="28">
        <f t="shared" si="2"/>
        <v>-0.14757724970331765</v>
      </c>
    </row>
    <row r="11" spans="1:15" ht="18.95" customHeight="1" x14ac:dyDescent="0.25">
      <c r="A11" s="57"/>
      <c r="B11" s="21">
        <v>9</v>
      </c>
      <c r="C11" s="9">
        <v>4706.6929013072995</v>
      </c>
      <c r="D11" s="31">
        <v>4677</v>
      </c>
      <c r="E11" s="9"/>
      <c r="F11" s="9"/>
      <c r="G11" s="9">
        <v>80</v>
      </c>
      <c r="H11" s="18">
        <v>97</v>
      </c>
      <c r="I11" s="18">
        <v>1100</v>
      </c>
      <c r="J11" s="24">
        <v>479.08789999999999</v>
      </c>
      <c r="K11" s="20">
        <v>269.40179999999998</v>
      </c>
      <c r="L11" s="17">
        <v>2900</v>
      </c>
      <c r="M11" s="5">
        <f t="shared" si="1"/>
        <v>4955.1826013073005</v>
      </c>
      <c r="O11" s="28">
        <f t="shared" si="2"/>
        <v>29.692901307299508</v>
      </c>
    </row>
    <row r="12" spans="1:15" ht="18.95" customHeight="1" x14ac:dyDescent="0.25">
      <c r="A12" s="57"/>
      <c r="B12" s="21">
        <v>10</v>
      </c>
      <c r="C12" s="9">
        <v>4893.0478209000003</v>
      </c>
      <c r="D12" s="31">
        <v>5000</v>
      </c>
      <c r="E12" s="9"/>
      <c r="F12" s="9"/>
      <c r="G12" s="9">
        <v>80</v>
      </c>
      <c r="H12" s="18">
        <v>97</v>
      </c>
      <c r="I12" s="18">
        <v>1100</v>
      </c>
      <c r="J12" s="24">
        <v>540.46130000000005</v>
      </c>
      <c r="K12" s="20">
        <v>279.76339999999999</v>
      </c>
      <c r="L12" s="17">
        <v>2900</v>
      </c>
      <c r="M12" s="5">
        <f>C12-D12+E12+H12+K12+L12+I12+J12+F12+G12</f>
        <v>4890.2725209</v>
      </c>
      <c r="O12" s="28">
        <f>C12-D12</f>
        <v>-106.95217909999974</v>
      </c>
    </row>
    <row r="13" spans="1:15" ht="18.95" customHeight="1" thickBot="1" x14ac:dyDescent="0.3">
      <c r="A13" s="57"/>
      <c r="B13" s="21">
        <v>11</v>
      </c>
      <c r="C13" s="9">
        <v>4999.1541765662378</v>
      </c>
      <c r="D13" s="31">
        <v>4999.1499999999996</v>
      </c>
      <c r="E13" s="9"/>
      <c r="F13" s="9"/>
      <c r="G13" s="9">
        <v>80</v>
      </c>
      <c r="H13" s="18">
        <v>97</v>
      </c>
      <c r="I13" s="18">
        <v>1100</v>
      </c>
      <c r="J13" s="24">
        <v>733.97519999999997</v>
      </c>
      <c r="K13" s="20">
        <v>217.59379999999999</v>
      </c>
      <c r="L13" s="17">
        <v>2900</v>
      </c>
      <c r="M13" s="5">
        <f t="shared" si="1"/>
        <v>5128.5731765662376</v>
      </c>
      <c r="O13" s="28">
        <f t="shared" si="2"/>
        <v>4.1765662381294533E-3</v>
      </c>
    </row>
    <row r="14" spans="1:15" ht="18.95" customHeight="1" thickBot="1" x14ac:dyDescent="0.3">
      <c r="A14" s="57"/>
      <c r="B14" s="21">
        <v>12</v>
      </c>
      <c r="C14" s="9">
        <v>4553.0301701065719</v>
      </c>
      <c r="D14" s="42">
        <v>4554</v>
      </c>
      <c r="E14" s="9"/>
      <c r="F14" s="9"/>
      <c r="G14" s="9">
        <v>80</v>
      </c>
      <c r="H14" s="18">
        <v>97</v>
      </c>
      <c r="I14" s="18">
        <v>1100</v>
      </c>
      <c r="J14" s="24">
        <v>537.95619999999997</v>
      </c>
      <c r="K14" s="20">
        <v>124.33929999999999</v>
      </c>
      <c r="L14" s="17">
        <v>2900</v>
      </c>
      <c r="M14" s="5">
        <f t="shared" si="1"/>
        <v>4838.325670106572</v>
      </c>
      <c r="N14" s="1"/>
      <c r="O14" s="28">
        <f t="shared" si="2"/>
        <v>-0.96982989342814108</v>
      </c>
    </row>
    <row r="15" spans="1:15" ht="18.95" customHeight="1" x14ac:dyDescent="0.25">
      <c r="A15" s="57"/>
      <c r="B15" s="21">
        <v>13</v>
      </c>
      <c r="C15" s="9">
        <v>7867.3822164950388</v>
      </c>
      <c r="D15" s="31"/>
      <c r="E15" s="9">
        <f t="shared" si="0"/>
        <v>550.71675515465279</v>
      </c>
      <c r="F15" s="9"/>
      <c r="G15" s="9">
        <v>80</v>
      </c>
      <c r="H15" s="18">
        <v>97</v>
      </c>
      <c r="I15" s="18">
        <v>1100</v>
      </c>
      <c r="J15" s="24">
        <v>343.81599999999997</v>
      </c>
      <c r="K15" s="20">
        <v>93.254400000000004</v>
      </c>
      <c r="L15" s="17">
        <v>2900</v>
      </c>
      <c r="M15" s="5">
        <f t="shared" si="1"/>
        <v>13032.169371649692</v>
      </c>
      <c r="O15" s="28">
        <f t="shared" si="2"/>
        <v>7867.3822164950388</v>
      </c>
    </row>
    <row r="16" spans="1:15" ht="18.95" customHeight="1" x14ac:dyDescent="0.25">
      <c r="A16" s="57"/>
      <c r="B16" s="21">
        <v>14</v>
      </c>
      <c r="C16" s="9">
        <v>4333.1309674176218</v>
      </c>
      <c r="D16" s="31">
        <v>4146.8599999999997</v>
      </c>
      <c r="E16" s="9">
        <f t="shared" si="0"/>
        <v>13.038967719233552</v>
      </c>
      <c r="F16" s="9"/>
      <c r="G16" s="9">
        <v>80</v>
      </c>
      <c r="H16" s="18">
        <v>97</v>
      </c>
      <c r="I16" s="18">
        <v>1100</v>
      </c>
      <c r="J16" s="24">
        <v>393.29050000000001</v>
      </c>
      <c r="K16" s="20">
        <v>10.361599999999999</v>
      </c>
      <c r="L16" s="17">
        <v>2900</v>
      </c>
      <c r="M16" s="5">
        <f t="shared" si="1"/>
        <v>4779.9620351368558</v>
      </c>
      <c r="N16" s="1"/>
      <c r="O16" s="28">
        <f t="shared" si="2"/>
        <v>186.27096741762216</v>
      </c>
    </row>
    <row r="17" spans="1:16" ht="18.95" customHeight="1" x14ac:dyDescent="0.25">
      <c r="A17" s="57"/>
      <c r="B17" s="21">
        <v>15</v>
      </c>
      <c r="C17" s="11">
        <v>11046.758627799791</v>
      </c>
      <c r="D17" s="32"/>
      <c r="E17" s="9">
        <f t="shared" si="3"/>
        <v>773.27310394598544</v>
      </c>
      <c r="F17" s="9"/>
      <c r="G17" s="9">
        <v>80</v>
      </c>
      <c r="H17" s="18">
        <v>97</v>
      </c>
      <c r="I17" s="18">
        <v>1100</v>
      </c>
      <c r="J17" s="24">
        <v>621.24869999999999</v>
      </c>
      <c r="K17" s="20">
        <v>466.2724</v>
      </c>
      <c r="L17" s="17">
        <v>2900</v>
      </c>
      <c r="M17" s="5">
        <f t="shared" si="1"/>
        <v>17084.552831745776</v>
      </c>
      <c r="N17" s="1"/>
      <c r="O17" s="28">
        <f t="shared" si="2"/>
        <v>11046.758627799791</v>
      </c>
    </row>
    <row r="18" spans="1:16" ht="18.95" customHeight="1" x14ac:dyDescent="0.25">
      <c r="A18" s="57"/>
      <c r="B18" s="21">
        <v>16</v>
      </c>
      <c r="C18" s="11">
        <v>19954.257077134313</v>
      </c>
      <c r="D18" s="31"/>
      <c r="E18" s="9">
        <f t="shared" si="0"/>
        <v>1396.797995399402</v>
      </c>
      <c r="F18" s="9"/>
      <c r="G18" s="9">
        <v>80</v>
      </c>
      <c r="H18" s="18">
        <v>97</v>
      </c>
      <c r="I18" s="18">
        <v>1100</v>
      </c>
      <c r="J18" s="24">
        <v>403.93689999999998</v>
      </c>
      <c r="K18" s="20">
        <v>259.04020000000003</v>
      </c>
      <c r="L18" s="17">
        <v>2900</v>
      </c>
      <c r="M18" s="5">
        <f t="shared" si="1"/>
        <v>26191.032172533716</v>
      </c>
      <c r="O18" s="28">
        <f t="shared" si="2"/>
        <v>19954.257077134313</v>
      </c>
    </row>
    <row r="19" spans="1:16" ht="18.95" customHeight="1" thickBot="1" x14ac:dyDescent="0.3">
      <c r="A19" s="57"/>
      <c r="B19" s="21">
        <v>17</v>
      </c>
      <c r="C19" s="9">
        <v>4266.6383063919839</v>
      </c>
      <c r="D19" s="31"/>
      <c r="E19" s="9">
        <f t="shared" si="0"/>
        <v>298.66468144743891</v>
      </c>
      <c r="F19" s="9"/>
      <c r="G19" s="9">
        <v>80</v>
      </c>
      <c r="H19" s="18">
        <v>97</v>
      </c>
      <c r="I19" s="18">
        <v>1100</v>
      </c>
      <c r="J19" s="24">
        <v>310.62430000000001</v>
      </c>
      <c r="K19" s="20">
        <v>0</v>
      </c>
      <c r="L19" s="17">
        <v>2900</v>
      </c>
      <c r="M19" s="5">
        <f t="shared" si="1"/>
        <v>9052.9272878394222</v>
      </c>
      <c r="N19" s="1"/>
      <c r="O19" s="28">
        <f t="shared" si="2"/>
        <v>4266.6383063919839</v>
      </c>
      <c r="P19" s="1"/>
    </row>
    <row r="20" spans="1:16" ht="18.95" customHeight="1" thickBot="1" x14ac:dyDescent="0.3">
      <c r="A20" s="57"/>
      <c r="B20" s="21">
        <v>18</v>
      </c>
      <c r="C20" s="9">
        <v>9123.0108258940454</v>
      </c>
      <c r="D20" s="42">
        <v>9124</v>
      </c>
      <c r="E20" s="9"/>
      <c r="F20" s="9"/>
      <c r="G20" s="9">
        <v>80</v>
      </c>
      <c r="H20" s="18">
        <v>97</v>
      </c>
      <c r="I20" s="18">
        <v>1100</v>
      </c>
      <c r="J20" s="24">
        <v>780.3184</v>
      </c>
      <c r="K20" s="20">
        <v>279.76339999999999</v>
      </c>
      <c r="L20" s="17">
        <v>2900</v>
      </c>
      <c r="M20" s="5">
        <f t="shared" si="1"/>
        <v>5236.0926258940453</v>
      </c>
      <c r="O20" s="28">
        <f t="shared" si="2"/>
        <v>-0.98917410595458932</v>
      </c>
    </row>
    <row r="21" spans="1:16" x14ac:dyDescent="0.25">
      <c r="A21" s="57"/>
      <c r="B21" s="21" t="s">
        <v>10</v>
      </c>
      <c r="C21" s="6">
        <f>SUM(C3:C20)</f>
        <v>141870.87907082433</v>
      </c>
      <c r="D21" s="13">
        <f t="shared" ref="D21:M21" si="4">SUM(D3:D20)</f>
        <v>64147.37</v>
      </c>
      <c r="E21" s="6">
        <f>SUM(E3:E20)</f>
        <v>5498.3353510975212</v>
      </c>
      <c r="F21" s="6">
        <f>SUM(F3:F20)</f>
        <v>0</v>
      </c>
      <c r="G21" s="6">
        <f>SUM(G3:G20)</f>
        <v>1360</v>
      </c>
      <c r="H21" s="6">
        <f>SUM(H3:H20)</f>
        <v>1746</v>
      </c>
      <c r="I21" s="6">
        <f t="shared" si="4"/>
        <v>18760</v>
      </c>
      <c r="J21" s="6">
        <f>SUM(J3:J20)</f>
        <v>8598.5321999999996</v>
      </c>
      <c r="K21" s="6">
        <f>SUM(K3:K20)</f>
        <v>2963.4197999999997</v>
      </c>
      <c r="L21" s="6">
        <f t="shared" si="4"/>
        <v>51600</v>
      </c>
      <c r="M21" s="6">
        <f t="shared" si="4"/>
        <v>168249.79642192187</v>
      </c>
    </row>
    <row r="22" spans="1:16" ht="8.2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6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48"/>
      <c r="O23" s="48"/>
    </row>
    <row r="24" spans="1:16" ht="15" customHeight="1" x14ac:dyDescent="0.25">
      <c r="A24" s="62" t="s">
        <v>21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  <c r="N24" s="48"/>
      <c r="O24" s="48"/>
    </row>
    <row r="25" spans="1:16" ht="15" customHeight="1" x14ac:dyDescent="0.2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48"/>
      <c r="O25" s="48"/>
    </row>
    <row r="26" spans="1:16" ht="15" customHeight="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  <c r="N26" s="48"/>
      <c r="O26" s="48"/>
    </row>
    <row r="27" spans="1:16" ht="15" customHeight="1" x14ac:dyDescent="0.25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48"/>
      <c r="O27" s="48"/>
    </row>
    <row r="28" spans="1:16" ht="1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N28" s="48"/>
      <c r="O28" s="48"/>
    </row>
    <row r="29" spans="1:16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48"/>
      <c r="O29" s="48"/>
    </row>
    <row r="30" spans="1:16" x14ac:dyDescent="0.25">
      <c r="A30" s="48"/>
      <c r="B30" s="48"/>
      <c r="C30" s="48"/>
      <c r="D30" s="49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</row>
  </sheetData>
  <mergeCells count="7">
    <mergeCell ref="A1:M1"/>
    <mergeCell ref="A22:M22"/>
    <mergeCell ref="A3:A21"/>
    <mergeCell ref="A29:M29"/>
    <mergeCell ref="A23:M23"/>
    <mergeCell ref="A24:M26"/>
    <mergeCell ref="A27:M28"/>
  </mergeCells>
  <pageMargins left="0.39370078740157483" right="0" top="0.39370078740157483" bottom="0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Normal="100" workbookViewId="0">
      <selection activeCell="O21" sqref="O21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2.42578125" bestFit="1" customWidth="1"/>
    <col min="5" max="5" width="10.42578125" bestFit="1" customWidth="1"/>
    <col min="6" max="6" width="11.42578125" hidden="1" customWidth="1"/>
    <col min="7" max="7" width="11.140625" bestFit="1" customWidth="1"/>
    <col min="8" max="8" width="10.42578125" bestFit="1" customWidth="1"/>
    <col min="9" max="9" width="11.42578125" customWidth="1"/>
    <col min="10" max="10" width="11.42578125" bestFit="1" customWidth="1"/>
    <col min="11" max="11" width="10.42578125" bestFit="1" customWidth="1"/>
    <col min="12" max="12" width="11.42578125" bestFit="1" customWidth="1"/>
    <col min="13" max="13" width="16.28515625" customWidth="1"/>
    <col min="14" max="14" width="0.85546875" customWidth="1"/>
    <col min="15" max="15" width="13.28515625" style="28" bestFit="1" customWidth="1"/>
    <col min="22" max="22" width="16.28515625" bestFit="1" customWidth="1"/>
  </cols>
  <sheetData>
    <row r="1" spans="1:26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26" ht="59.25" customHeight="1" x14ac:dyDescent="0.25">
      <c r="A2" s="2" t="s">
        <v>0</v>
      </c>
      <c r="B2" s="22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43" t="s">
        <v>17</v>
      </c>
      <c r="H2" s="3" t="s">
        <v>12</v>
      </c>
      <c r="I2" s="3" t="s">
        <v>15</v>
      </c>
      <c r="J2" s="23" t="s">
        <v>16</v>
      </c>
      <c r="K2" s="3" t="s">
        <v>7</v>
      </c>
      <c r="L2" s="3" t="s">
        <v>13</v>
      </c>
      <c r="M2" s="4" t="s">
        <v>6</v>
      </c>
      <c r="O2" s="40" t="s">
        <v>14</v>
      </c>
    </row>
    <row r="3" spans="1:26" ht="18.95" customHeight="1" x14ac:dyDescent="0.25">
      <c r="A3" s="57" t="s">
        <v>3</v>
      </c>
      <c r="B3" s="21">
        <v>1</v>
      </c>
      <c r="C3" s="8">
        <v>5677.0665534000018</v>
      </c>
      <c r="D3" s="39">
        <v>5777.07</v>
      </c>
      <c r="E3" s="9"/>
      <c r="F3" s="9"/>
      <c r="G3" s="9">
        <v>80</v>
      </c>
      <c r="H3" s="15">
        <v>97</v>
      </c>
      <c r="I3" s="15">
        <v>2200</v>
      </c>
      <c r="J3" s="24">
        <v>86.423699999999997</v>
      </c>
      <c r="K3" s="15">
        <v>51.808</v>
      </c>
      <c r="L3" s="16">
        <v>3400</v>
      </c>
      <c r="M3" s="5">
        <f t="shared" ref="M3:M20" si="0">C3-D3+E3+H3+K3+L3+I3+J3+F3+G3</f>
        <v>5815.2282534000024</v>
      </c>
      <c r="O3" s="28">
        <f>C3-D3</f>
        <v>-100.00344659999791</v>
      </c>
      <c r="Q3" s="1"/>
    </row>
    <row r="4" spans="1:26" ht="18.95" customHeight="1" x14ac:dyDescent="0.25">
      <c r="A4" s="57"/>
      <c r="B4" s="21">
        <v>2</v>
      </c>
      <c r="C4" s="8">
        <v>6970.8040316023908</v>
      </c>
      <c r="D4" s="33">
        <v>7070</v>
      </c>
      <c r="E4" s="9"/>
      <c r="F4" s="9"/>
      <c r="G4" s="9">
        <v>80</v>
      </c>
      <c r="H4" s="15">
        <v>97</v>
      </c>
      <c r="I4" s="15">
        <v>2200</v>
      </c>
      <c r="J4" s="24">
        <v>1055.8723</v>
      </c>
      <c r="K4" s="15">
        <v>290.125</v>
      </c>
      <c r="L4" s="16">
        <v>3400</v>
      </c>
      <c r="M4" s="5">
        <f t="shared" si="0"/>
        <v>7023.8013316023907</v>
      </c>
      <c r="O4" s="28">
        <f t="shared" ref="O4:O20" si="1">C4-D4</f>
        <v>-99.195968397609249</v>
      </c>
      <c r="V4" s="41"/>
    </row>
    <row r="5" spans="1:26" ht="18.95" customHeight="1" x14ac:dyDescent="0.25">
      <c r="A5" s="57"/>
      <c r="B5" s="21">
        <v>3</v>
      </c>
      <c r="C5" s="8">
        <v>6492.0024046261506</v>
      </c>
      <c r="D5" s="34">
        <v>6493</v>
      </c>
      <c r="E5" s="9"/>
      <c r="F5" s="9"/>
      <c r="G5" s="9">
        <v>80</v>
      </c>
      <c r="H5" s="15">
        <v>97</v>
      </c>
      <c r="I5" s="15">
        <v>2200</v>
      </c>
      <c r="J5" s="24">
        <v>660.70299999999997</v>
      </c>
      <c r="K5" s="15">
        <v>196.8706</v>
      </c>
      <c r="L5" s="16">
        <v>3500</v>
      </c>
      <c r="M5" s="5">
        <f t="shared" si="0"/>
        <v>6733.5760046261512</v>
      </c>
      <c r="O5" s="28">
        <f t="shared" si="1"/>
        <v>-0.99759537384943542</v>
      </c>
    </row>
    <row r="6" spans="1:26" ht="18.95" customHeight="1" x14ac:dyDescent="0.25">
      <c r="A6" s="57"/>
      <c r="B6" s="21">
        <v>4</v>
      </c>
      <c r="C6" s="8">
        <v>6844.7104314360276</v>
      </c>
      <c r="D6" s="27">
        <v>6850</v>
      </c>
      <c r="E6" s="9"/>
      <c r="F6" s="9"/>
      <c r="G6" s="9">
        <v>80</v>
      </c>
      <c r="H6" s="15">
        <v>97</v>
      </c>
      <c r="I6" s="15">
        <v>2200</v>
      </c>
      <c r="J6" s="24">
        <v>773.42960000000005</v>
      </c>
      <c r="K6" s="15">
        <v>424.82600000000002</v>
      </c>
      <c r="L6" s="16">
        <v>3500</v>
      </c>
      <c r="M6" s="5">
        <f t="shared" si="0"/>
        <v>7069.9660314360281</v>
      </c>
      <c r="O6" s="28">
        <f t="shared" si="1"/>
        <v>-5.2895685639723524</v>
      </c>
      <c r="S6" s="1"/>
      <c r="V6" s="1"/>
      <c r="Z6" s="1"/>
    </row>
    <row r="7" spans="1:26" ht="18.95" customHeight="1" x14ac:dyDescent="0.25">
      <c r="A7" s="57"/>
      <c r="B7" s="21">
        <v>5</v>
      </c>
      <c r="C7" s="8">
        <v>7216.1907702760091</v>
      </c>
      <c r="D7" s="34">
        <v>7216.19</v>
      </c>
      <c r="E7" s="9"/>
      <c r="F7" s="9"/>
      <c r="G7" s="9">
        <v>80</v>
      </c>
      <c r="H7" s="15">
        <v>97</v>
      </c>
      <c r="I7" s="15">
        <v>2200</v>
      </c>
      <c r="J7" s="24">
        <v>917.46910000000003</v>
      </c>
      <c r="K7" s="15">
        <v>455.91079999999999</v>
      </c>
      <c r="L7" s="16">
        <v>3500</v>
      </c>
      <c r="M7" s="5">
        <f t="shared" si="0"/>
        <v>7250.3806702760103</v>
      </c>
      <c r="O7" s="28">
        <f t="shared" si="1"/>
        <v>7.7027600946166785E-4</v>
      </c>
    </row>
    <row r="8" spans="1:26" ht="18.95" customHeight="1" x14ac:dyDescent="0.25">
      <c r="A8" s="57"/>
      <c r="B8" s="21">
        <v>6</v>
      </c>
      <c r="C8" s="8">
        <v>6190.6843015699997</v>
      </c>
      <c r="D8" s="27">
        <v>6190</v>
      </c>
      <c r="E8" s="9"/>
      <c r="F8" s="9"/>
      <c r="G8" s="9">
        <v>80</v>
      </c>
      <c r="H8" s="15">
        <v>97</v>
      </c>
      <c r="I8" s="15">
        <v>2200</v>
      </c>
      <c r="J8" s="24">
        <v>454.66379999999998</v>
      </c>
      <c r="K8" s="15">
        <v>155.42410000000001</v>
      </c>
      <c r="L8" s="16">
        <v>3500</v>
      </c>
      <c r="M8" s="5">
        <f t="shared" si="0"/>
        <v>6487.7722015700001</v>
      </c>
      <c r="O8" s="28">
        <f t="shared" si="1"/>
        <v>0.6843015699996613</v>
      </c>
      <c r="P8" s="1"/>
      <c r="Q8" s="1"/>
    </row>
    <row r="9" spans="1:26" ht="18.95" customHeight="1" x14ac:dyDescent="0.25">
      <c r="A9" s="57"/>
      <c r="B9" s="21">
        <v>7</v>
      </c>
      <c r="C9" s="8">
        <v>7867.8899215203055</v>
      </c>
      <c r="D9" s="32"/>
      <c r="E9" s="9"/>
      <c r="F9" s="9"/>
      <c r="G9" s="9">
        <v>80</v>
      </c>
      <c r="H9" s="15">
        <v>97</v>
      </c>
      <c r="I9" s="15">
        <v>2200</v>
      </c>
      <c r="J9" s="24">
        <v>458.42140000000001</v>
      </c>
      <c r="K9" s="15">
        <v>196.8706</v>
      </c>
      <c r="L9" s="16">
        <v>3500</v>
      </c>
      <c r="M9" s="5">
        <f t="shared" si="0"/>
        <v>14400.181921520305</v>
      </c>
      <c r="O9" s="28">
        <f t="shared" si="1"/>
        <v>7867.8899215203055</v>
      </c>
    </row>
    <row r="10" spans="1:26" ht="18.95" customHeight="1" x14ac:dyDescent="0.25">
      <c r="A10" s="57"/>
      <c r="B10" s="21">
        <v>8</v>
      </c>
      <c r="C10" s="8">
        <v>6643.7026566647764</v>
      </c>
      <c r="D10" s="32">
        <v>6645</v>
      </c>
      <c r="E10" s="9"/>
      <c r="F10" s="9"/>
      <c r="G10" s="9">
        <v>80</v>
      </c>
      <c r="H10" s="15">
        <v>97</v>
      </c>
      <c r="I10" s="15">
        <v>2200</v>
      </c>
      <c r="J10" s="24">
        <v>822.904</v>
      </c>
      <c r="K10" s="15">
        <v>41.446399999999997</v>
      </c>
      <c r="L10" s="16">
        <v>3500</v>
      </c>
      <c r="M10" s="5">
        <f t="shared" si="0"/>
        <v>6740.0530566647758</v>
      </c>
      <c r="O10" s="28">
        <f t="shared" si="1"/>
        <v>-1.2973433352235588</v>
      </c>
    </row>
    <row r="11" spans="1:26" ht="18.95" customHeight="1" x14ac:dyDescent="0.25">
      <c r="A11" s="57"/>
      <c r="B11" s="21">
        <v>9</v>
      </c>
      <c r="C11" s="8">
        <v>13125.042961501413</v>
      </c>
      <c r="D11" s="33">
        <v>13126</v>
      </c>
      <c r="E11" s="9"/>
      <c r="F11" s="9"/>
      <c r="G11" s="9">
        <v>80</v>
      </c>
      <c r="H11" s="15">
        <v>97</v>
      </c>
      <c r="I11" s="15">
        <v>2200</v>
      </c>
      <c r="J11" s="24">
        <v>1337.6886999999999</v>
      </c>
      <c r="K11" s="15">
        <v>93.254400000000004</v>
      </c>
      <c r="L11" s="16">
        <v>3500</v>
      </c>
      <c r="M11" s="5">
        <f t="shared" si="0"/>
        <v>7306.9860615014122</v>
      </c>
      <c r="O11" s="28">
        <f t="shared" si="1"/>
        <v>-0.95703849858728063</v>
      </c>
    </row>
    <row r="12" spans="1:26" ht="18.95" customHeight="1" x14ac:dyDescent="0.25">
      <c r="A12" s="57"/>
      <c r="B12" s="21">
        <v>10</v>
      </c>
      <c r="C12" s="8">
        <v>6963.0164636589689</v>
      </c>
      <c r="D12" s="33">
        <v>6964</v>
      </c>
      <c r="E12" s="9"/>
      <c r="F12" s="9"/>
      <c r="G12" s="9">
        <v>80</v>
      </c>
      <c r="H12" s="15">
        <v>97</v>
      </c>
      <c r="I12" s="15">
        <v>2200</v>
      </c>
      <c r="J12" s="24">
        <v>966.31730000000005</v>
      </c>
      <c r="K12" s="15">
        <v>248.67859999999999</v>
      </c>
      <c r="L12" s="16">
        <v>3500</v>
      </c>
      <c r="M12" s="5">
        <f t="shared" si="0"/>
        <v>7091.0123636589688</v>
      </c>
      <c r="O12" s="28">
        <f t="shared" si="1"/>
        <v>-0.98353634103114018</v>
      </c>
    </row>
    <row r="13" spans="1:26" ht="18.95" customHeight="1" x14ac:dyDescent="0.25">
      <c r="A13" s="57"/>
      <c r="B13" s="21">
        <v>11</v>
      </c>
      <c r="C13" s="8">
        <v>7349.5031759141975</v>
      </c>
      <c r="D13" s="34">
        <v>7349.5</v>
      </c>
      <c r="E13" s="9"/>
      <c r="F13" s="9"/>
      <c r="G13" s="9">
        <v>80</v>
      </c>
      <c r="H13" s="15">
        <v>97</v>
      </c>
      <c r="I13" s="15">
        <v>2200</v>
      </c>
      <c r="J13" s="24">
        <v>1053.9935</v>
      </c>
      <c r="K13" s="15">
        <v>321.2099</v>
      </c>
      <c r="L13" s="16">
        <v>3500</v>
      </c>
      <c r="M13" s="5">
        <f t="shared" si="0"/>
        <v>7252.2065759141969</v>
      </c>
      <c r="N13" t="s">
        <v>11</v>
      </c>
      <c r="O13" s="28">
        <f t="shared" si="1"/>
        <v>3.1759141975271632E-3</v>
      </c>
    </row>
    <row r="14" spans="1:26" ht="18.95" customHeight="1" x14ac:dyDescent="0.25">
      <c r="A14" s="57"/>
      <c r="B14" s="21">
        <v>12</v>
      </c>
      <c r="C14" s="8">
        <v>6711.6674430000012</v>
      </c>
      <c r="D14" s="33">
        <v>6712</v>
      </c>
      <c r="E14" s="9"/>
      <c r="F14" s="9"/>
      <c r="G14" s="9">
        <v>80</v>
      </c>
      <c r="H14" s="15">
        <v>97</v>
      </c>
      <c r="I14" s="15">
        <v>2200</v>
      </c>
      <c r="J14" s="24">
        <v>704.54110000000003</v>
      </c>
      <c r="K14" s="15">
        <v>362.65629999999999</v>
      </c>
      <c r="L14" s="16">
        <v>3500</v>
      </c>
      <c r="M14" s="5">
        <f t="shared" si="0"/>
        <v>6943.8648430000012</v>
      </c>
      <c r="O14" s="28">
        <f t="shared" si="1"/>
        <v>-0.33255699999881472</v>
      </c>
    </row>
    <row r="15" spans="1:26" ht="18.95" customHeight="1" x14ac:dyDescent="0.25">
      <c r="A15" s="57"/>
      <c r="B15" s="21">
        <v>13</v>
      </c>
      <c r="C15" s="8">
        <v>6450.4527302999977</v>
      </c>
      <c r="D15" s="27">
        <v>6450</v>
      </c>
      <c r="E15" s="9"/>
      <c r="F15" s="9"/>
      <c r="G15" s="9">
        <v>80</v>
      </c>
      <c r="H15" s="15">
        <v>97</v>
      </c>
      <c r="I15" s="15">
        <v>2200</v>
      </c>
      <c r="J15" s="24">
        <v>502.2595</v>
      </c>
      <c r="K15" s="15">
        <v>207.23220000000001</v>
      </c>
      <c r="L15" s="16">
        <v>3500</v>
      </c>
      <c r="M15" s="5">
        <f t="shared" si="0"/>
        <v>6586.9444302999982</v>
      </c>
      <c r="O15" s="28">
        <f t="shared" si="1"/>
        <v>0.45273029999771097</v>
      </c>
      <c r="R15" s="46"/>
    </row>
    <row r="16" spans="1:26" ht="18.95" customHeight="1" x14ac:dyDescent="0.25">
      <c r="A16" s="57"/>
      <c r="B16" s="21">
        <v>14</v>
      </c>
      <c r="C16" s="8">
        <v>7092.2682840186808</v>
      </c>
      <c r="D16" s="27"/>
      <c r="E16" s="9">
        <f t="shared" ref="E16:E18" si="2">(C16-D16)*0.07</f>
        <v>496.45877988130769</v>
      </c>
      <c r="F16" s="9"/>
      <c r="G16" s="9">
        <v>80</v>
      </c>
      <c r="H16" s="15">
        <v>97</v>
      </c>
      <c r="I16" s="15">
        <v>2200</v>
      </c>
      <c r="J16" s="24">
        <v>673.22810000000004</v>
      </c>
      <c r="K16" s="15">
        <v>72.531199999999998</v>
      </c>
      <c r="L16" s="16">
        <v>3500</v>
      </c>
      <c r="M16" s="5">
        <f t="shared" si="0"/>
        <v>14211.486363899989</v>
      </c>
      <c r="O16" s="28">
        <f t="shared" si="1"/>
        <v>7092.2682840186808</v>
      </c>
    </row>
    <row r="17" spans="1:21" ht="18.95" customHeight="1" x14ac:dyDescent="0.25">
      <c r="A17" s="57"/>
      <c r="B17" s="21">
        <v>15</v>
      </c>
      <c r="C17" s="8">
        <v>6449.3121648044953</v>
      </c>
      <c r="D17" s="32">
        <v>6449.31</v>
      </c>
      <c r="E17" s="9"/>
      <c r="F17" s="9"/>
      <c r="G17" s="9">
        <v>80</v>
      </c>
      <c r="H17" s="15">
        <v>97</v>
      </c>
      <c r="I17" s="15">
        <v>2200</v>
      </c>
      <c r="J17" s="24">
        <v>771.55079999999998</v>
      </c>
      <c r="K17" s="15">
        <v>0</v>
      </c>
      <c r="L17" s="16">
        <v>3500</v>
      </c>
      <c r="M17" s="5">
        <f t="shared" si="0"/>
        <v>6648.5529648044949</v>
      </c>
      <c r="O17" s="28">
        <f t="shared" si="1"/>
        <v>2.1648044948960887E-3</v>
      </c>
    </row>
    <row r="18" spans="1:21" ht="18.95" customHeight="1" x14ac:dyDescent="0.25">
      <c r="A18" s="57"/>
      <c r="B18" s="21">
        <v>16</v>
      </c>
      <c r="C18" s="8">
        <v>7005.7740583059522</v>
      </c>
      <c r="D18" s="35"/>
      <c r="E18" s="9">
        <f t="shared" si="2"/>
        <v>490.4041840814167</v>
      </c>
      <c r="F18" s="9"/>
      <c r="G18" s="9">
        <v>80</v>
      </c>
      <c r="H18" s="15">
        <v>97</v>
      </c>
      <c r="I18" s="15">
        <v>2200</v>
      </c>
      <c r="J18" s="24">
        <v>1035.2057</v>
      </c>
      <c r="K18" s="15">
        <v>466.2724</v>
      </c>
      <c r="L18" s="16">
        <v>3500</v>
      </c>
      <c r="M18" s="5">
        <f t="shared" si="0"/>
        <v>14874.656342387369</v>
      </c>
      <c r="O18" s="28">
        <f>C18-D18-2400</f>
        <v>4605.7740583059522</v>
      </c>
    </row>
    <row r="19" spans="1:21" ht="18.95" customHeight="1" x14ac:dyDescent="0.25">
      <c r="A19" s="57"/>
      <c r="B19" s="21">
        <v>17</v>
      </c>
      <c r="C19" s="8">
        <v>7935.0605115134658</v>
      </c>
      <c r="D19" s="34">
        <v>7936</v>
      </c>
      <c r="E19" s="9"/>
      <c r="F19" s="9"/>
      <c r="G19" s="9">
        <v>80</v>
      </c>
      <c r="H19" s="15">
        <v>97</v>
      </c>
      <c r="I19" s="15">
        <v>2200</v>
      </c>
      <c r="J19" s="24">
        <v>1534.9602</v>
      </c>
      <c r="K19" s="15">
        <v>259.04020000000003</v>
      </c>
      <c r="L19" s="16">
        <v>3500</v>
      </c>
      <c r="M19" s="5">
        <f t="shared" si="0"/>
        <v>7670.0609115134648</v>
      </c>
      <c r="O19" s="28">
        <f t="shared" si="1"/>
        <v>-0.93948848653417372</v>
      </c>
    </row>
    <row r="20" spans="1:21" ht="18.95" customHeight="1" x14ac:dyDescent="0.25">
      <c r="A20" s="57"/>
      <c r="B20" s="21">
        <v>18</v>
      </c>
      <c r="C20" s="8">
        <v>12088.368339182947</v>
      </c>
      <c r="D20" s="33">
        <v>13000</v>
      </c>
      <c r="E20" s="9"/>
      <c r="F20" s="9"/>
      <c r="G20" s="9">
        <v>80</v>
      </c>
      <c r="H20" s="15">
        <v>97</v>
      </c>
      <c r="I20" s="15">
        <v>2200</v>
      </c>
      <c r="J20" s="24">
        <v>1285.7092</v>
      </c>
      <c r="K20" s="15">
        <v>279.76339999999999</v>
      </c>
      <c r="L20" s="16">
        <v>3500</v>
      </c>
      <c r="M20" s="5">
        <f t="shared" si="0"/>
        <v>6530.8409391829473</v>
      </c>
      <c r="O20" s="28">
        <f t="shared" si="1"/>
        <v>-911.63166081705276</v>
      </c>
    </row>
    <row r="21" spans="1:21" x14ac:dyDescent="0.25">
      <c r="A21" s="57"/>
      <c r="B21" s="21" t="s">
        <v>10</v>
      </c>
      <c r="C21" s="6">
        <f t="shared" ref="C21:M21" si="3">SUM(C3:C20)</f>
        <v>135073.51720329575</v>
      </c>
      <c r="D21" s="6">
        <f t="shared" si="3"/>
        <v>114228.07</v>
      </c>
      <c r="E21" s="6">
        <f t="shared" si="3"/>
        <v>986.86296396272439</v>
      </c>
      <c r="F21" s="6">
        <f t="shared" si="3"/>
        <v>0</v>
      </c>
      <c r="G21" s="6">
        <f t="shared" si="3"/>
        <v>1440</v>
      </c>
      <c r="H21" s="6">
        <f t="shared" si="3"/>
        <v>1746</v>
      </c>
      <c r="I21" s="15">
        <v>2200</v>
      </c>
      <c r="J21" s="6">
        <f t="shared" si="3"/>
        <v>15095.340999999999</v>
      </c>
      <c r="K21" s="6">
        <f t="shared" si="3"/>
        <v>4123.9200999999994</v>
      </c>
      <c r="L21" s="6">
        <f t="shared" si="3"/>
        <v>62800</v>
      </c>
      <c r="M21" s="6">
        <f t="shared" si="3"/>
        <v>146637.57126725849</v>
      </c>
    </row>
    <row r="22" spans="1:21" ht="8.2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21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50"/>
      <c r="O23" s="50"/>
      <c r="P23" s="50"/>
      <c r="Q23" s="48"/>
      <c r="R23" s="48"/>
      <c r="S23" s="48"/>
      <c r="T23" s="48"/>
      <c r="U23" s="48"/>
    </row>
    <row r="24" spans="1:21" ht="15" customHeight="1" x14ac:dyDescent="0.25">
      <c r="A24" s="62" t="s">
        <v>21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  <c r="N24" s="50"/>
      <c r="O24" s="50"/>
      <c r="P24" s="50"/>
      <c r="Q24" s="48"/>
      <c r="R24" s="48"/>
      <c r="S24" s="48"/>
      <c r="T24" s="48"/>
      <c r="U24" s="48"/>
    </row>
    <row r="25" spans="1:21" x14ac:dyDescent="0.2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50"/>
      <c r="O25" s="50"/>
      <c r="P25" s="50"/>
      <c r="Q25" s="48"/>
      <c r="R25" s="48"/>
      <c r="S25" s="48"/>
      <c r="T25" s="48"/>
      <c r="U25" s="48"/>
    </row>
    <row r="26" spans="1:2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  <c r="N26" s="50"/>
      <c r="O26" s="50"/>
      <c r="P26" s="50"/>
      <c r="Q26" s="48"/>
      <c r="R26" s="48"/>
      <c r="S26" s="48"/>
      <c r="T26" s="48"/>
      <c r="U26" s="48"/>
    </row>
    <row r="27" spans="1:21" ht="15" customHeight="1" x14ac:dyDescent="0.25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50"/>
      <c r="O27" s="50"/>
      <c r="P27" s="50"/>
      <c r="Q27" s="48"/>
      <c r="R27" s="48"/>
      <c r="S27" s="48"/>
      <c r="T27" s="48"/>
      <c r="U27" s="48"/>
    </row>
    <row r="28" spans="1:21" ht="1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N28" s="50"/>
      <c r="O28" s="50"/>
      <c r="P28" s="50"/>
      <c r="Q28" s="48"/>
      <c r="R28" s="48"/>
      <c r="S28" s="48"/>
      <c r="T28" s="48"/>
      <c r="U28" s="48"/>
    </row>
    <row r="29" spans="1:2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0"/>
      <c r="O29" s="50"/>
      <c r="P29" s="50"/>
      <c r="Q29" s="48"/>
      <c r="R29" s="48"/>
      <c r="S29" s="48"/>
      <c r="T29" s="48"/>
      <c r="U29" s="48"/>
    </row>
    <row r="30" spans="1:21" ht="15" customHeight="1" x14ac:dyDescent="0.25">
      <c r="A30" s="50"/>
      <c r="B30" s="50"/>
      <c r="C30" s="50"/>
      <c r="D30" s="51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48"/>
      <c r="R30" s="48"/>
      <c r="S30" s="48"/>
      <c r="T30" s="48"/>
      <c r="U30" s="48"/>
    </row>
    <row r="31" spans="1:21" ht="15" customHeight="1" x14ac:dyDescent="0.25">
      <c r="D31" s="14"/>
    </row>
    <row r="32" spans="1:21" x14ac:dyDescent="0.25">
      <c r="D32" s="14"/>
    </row>
    <row r="33" spans="4:4" x14ac:dyDescent="0.25">
      <c r="D33" s="14"/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47244094488188981" right="0" top="0.39370078740157483" bottom="0.19685039370078741" header="0" footer="0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Normal="100" workbookViewId="0">
      <selection activeCell="M20" sqref="M20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3.140625" customWidth="1"/>
    <col min="5" max="5" width="10.42578125" bestFit="1" customWidth="1"/>
    <col min="6" max="6" width="11.7109375" hidden="1" customWidth="1"/>
    <col min="7" max="7" width="11.140625" bestFit="1" customWidth="1"/>
    <col min="8" max="8" width="10.42578125" bestFit="1" customWidth="1"/>
    <col min="9" max="9" width="11.42578125" customWidth="1"/>
    <col min="10" max="10" width="11.140625" customWidth="1"/>
    <col min="11" max="12" width="11.42578125" bestFit="1" customWidth="1"/>
    <col min="13" max="13" width="15.5703125" customWidth="1"/>
    <col min="14" max="14" width="1" customWidth="1"/>
    <col min="15" max="15" width="17.42578125" style="28" bestFit="1" customWidth="1"/>
    <col min="16" max="16" width="18.42578125" bestFit="1" customWidth="1"/>
  </cols>
  <sheetData>
    <row r="1" spans="1:2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21" ht="60" x14ac:dyDescent="0.25">
      <c r="A2" s="2" t="s">
        <v>0</v>
      </c>
      <c r="B2" s="22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43" t="s">
        <v>17</v>
      </c>
      <c r="H2" s="3" t="s">
        <v>12</v>
      </c>
      <c r="I2" s="3" t="s">
        <v>15</v>
      </c>
      <c r="J2" s="23" t="s">
        <v>16</v>
      </c>
      <c r="K2" s="3" t="s">
        <v>7</v>
      </c>
      <c r="L2" s="3" t="s">
        <v>13</v>
      </c>
      <c r="M2" s="4" t="s">
        <v>6</v>
      </c>
      <c r="O2" s="40" t="s">
        <v>14</v>
      </c>
    </row>
    <row r="3" spans="1:21" ht="18.95" customHeight="1" x14ac:dyDescent="0.25">
      <c r="A3" s="57" t="s">
        <v>4</v>
      </c>
      <c r="B3" s="21">
        <v>1</v>
      </c>
      <c r="C3" s="9">
        <v>6789.3362074801298</v>
      </c>
      <c r="D3" s="10">
        <v>6900</v>
      </c>
      <c r="E3" s="9"/>
      <c r="F3" s="9"/>
      <c r="G3" s="9">
        <v>80</v>
      </c>
      <c r="H3" s="15">
        <v>97</v>
      </c>
      <c r="I3" s="15">
        <v>2200</v>
      </c>
      <c r="J3" s="15">
        <v>1070.2762</v>
      </c>
      <c r="K3" s="18">
        <v>10.361599999999999</v>
      </c>
      <c r="L3" s="16">
        <v>3400</v>
      </c>
      <c r="M3" s="5">
        <f>C3-D3+E3+H3+K3+L3+I3+J3+F3+G3</f>
        <v>6746.9740074801302</v>
      </c>
      <c r="O3" s="28">
        <f>C3-D3</f>
        <v>-110.66379251987019</v>
      </c>
      <c r="R3" s="1"/>
    </row>
    <row r="4" spans="1:21" ht="18.95" customHeight="1" x14ac:dyDescent="0.25">
      <c r="A4" s="57"/>
      <c r="B4" s="21">
        <v>2</v>
      </c>
      <c r="C4" s="9">
        <v>6048.9187236487514</v>
      </c>
      <c r="D4" s="10"/>
      <c r="E4" s="9">
        <f t="shared" ref="E4:E19" si="0">(C4-D4)*0.07</f>
        <v>423.42431065541263</v>
      </c>
      <c r="F4" s="9"/>
      <c r="G4" s="9">
        <v>80</v>
      </c>
      <c r="H4" s="15">
        <v>97</v>
      </c>
      <c r="I4" s="15">
        <v>2200</v>
      </c>
      <c r="J4" s="15">
        <v>390.78539999999998</v>
      </c>
      <c r="K4" s="18">
        <v>217.59379999999999</v>
      </c>
      <c r="L4" s="16">
        <v>3400</v>
      </c>
      <c r="M4" s="5">
        <f t="shared" ref="M4:M20" si="1">C4-D4+E4+H4+K4+L4+I4+J4+F4+G4</f>
        <v>12857.722234304165</v>
      </c>
      <c r="O4" s="28">
        <f t="shared" ref="O4:O20" si="2">C4-D4</f>
        <v>6048.9187236487514</v>
      </c>
      <c r="P4" s="46"/>
      <c r="U4" s="1"/>
    </row>
    <row r="5" spans="1:21" ht="18.95" customHeight="1" x14ac:dyDescent="0.25">
      <c r="A5" s="57"/>
      <c r="B5" s="21">
        <v>3</v>
      </c>
      <c r="C5" s="9">
        <v>6874.1348725864445</v>
      </c>
      <c r="D5" s="36">
        <v>6875</v>
      </c>
      <c r="E5" s="9"/>
      <c r="F5" s="9"/>
      <c r="G5" s="9">
        <v>80</v>
      </c>
      <c r="H5" s="15">
        <v>97</v>
      </c>
      <c r="I5" s="15">
        <v>2200</v>
      </c>
      <c r="J5" s="15">
        <v>1046.4784</v>
      </c>
      <c r="K5" s="18">
        <v>145.0625</v>
      </c>
      <c r="L5" s="16">
        <v>3500</v>
      </c>
      <c r="M5" s="5">
        <f t="shared" si="1"/>
        <v>7067.6757725864445</v>
      </c>
      <c r="O5" s="28">
        <f t="shared" si="2"/>
        <v>-0.86512741355545586</v>
      </c>
    </row>
    <row r="6" spans="1:21" ht="18.95" customHeight="1" x14ac:dyDescent="0.25">
      <c r="A6" s="57"/>
      <c r="B6" s="21">
        <v>4</v>
      </c>
      <c r="C6" s="9">
        <v>6674.701891667085</v>
      </c>
      <c r="D6" s="37">
        <v>6675</v>
      </c>
      <c r="E6" s="9"/>
      <c r="F6" s="9"/>
      <c r="G6" s="9">
        <v>80</v>
      </c>
      <c r="H6" s="15">
        <v>97</v>
      </c>
      <c r="I6" s="15">
        <v>2200</v>
      </c>
      <c r="J6" s="15">
        <v>453.41129999999998</v>
      </c>
      <c r="K6" s="18">
        <v>259.04020000000003</v>
      </c>
      <c r="L6" s="16">
        <v>3500</v>
      </c>
      <c r="M6" s="5">
        <f t="shared" si="1"/>
        <v>6589.1533916670851</v>
      </c>
      <c r="O6" s="28">
        <f t="shared" si="2"/>
        <v>-0.29810833291503513</v>
      </c>
    </row>
    <row r="7" spans="1:21" ht="18.95" customHeight="1" x14ac:dyDescent="0.25">
      <c r="A7" s="57"/>
      <c r="B7" s="21">
        <v>5</v>
      </c>
      <c r="C7" s="9">
        <v>12508.843681386219</v>
      </c>
      <c r="D7" s="37"/>
      <c r="E7" s="9">
        <f t="shared" si="0"/>
        <v>875.61905769703537</v>
      </c>
      <c r="F7" s="9"/>
      <c r="G7" s="9">
        <v>80</v>
      </c>
      <c r="H7" s="15">
        <v>97</v>
      </c>
      <c r="I7" s="15">
        <v>2200</v>
      </c>
      <c r="J7" s="15">
        <v>903.06510000000003</v>
      </c>
      <c r="K7" s="18">
        <v>373.0179</v>
      </c>
      <c r="L7" s="16">
        <v>3500</v>
      </c>
      <c r="M7" s="5">
        <f t="shared" si="1"/>
        <v>20537.545739083253</v>
      </c>
      <c r="O7" s="28">
        <f t="shared" si="2"/>
        <v>12508.843681386219</v>
      </c>
      <c r="P7" s="25"/>
      <c r="R7" s="1"/>
    </row>
    <row r="8" spans="1:21" ht="18.95" customHeight="1" x14ac:dyDescent="0.25">
      <c r="A8" s="57"/>
      <c r="B8" s="21">
        <v>6</v>
      </c>
      <c r="C8" s="9">
        <v>6517.0418467008994</v>
      </c>
      <c r="D8" s="37"/>
      <c r="E8" s="9">
        <f t="shared" si="0"/>
        <v>456.19292926906303</v>
      </c>
      <c r="F8" s="9"/>
      <c r="G8" s="9">
        <v>80</v>
      </c>
      <c r="H8" s="15">
        <v>97</v>
      </c>
      <c r="I8" s="15">
        <v>2200</v>
      </c>
      <c r="J8" s="15">
        <v>528.56240000000003</v>
      </c>
      <c r="K8" s="18">
        <v>238.31700000000001</v>
      </c>
      <c r="L8" s="16">
        <v>3500</v>
      </c>
      <c r="M8" s="5">
        <f t="shared" si="1"/>
        <v>13617.114175969962</v>
      </c>
      <c r="O8" s="28">
        <f t="shared" si="2"/>
        <v>6517.0418467008994</v>
      </c>
    </row>
    <row r="9" spans="1:21" ht="18.95" customHeight="1" thickBot="1" x14ac:dyDescent="0.3">
      <c r="A9" s="57"/>
      <c r="B9" s="21">
        <v>7</v>
      </c>
      <c r="C9" s="9">
        <v>6559.6941776611138</v>
      </c>
      <c r="D9" s="38">
        <v>6560</v>
      </c>
      <c r="E9" s="9"/>
      <c r="F9" s="9"/>
      <c r="G9" s="9">
        <v>80</v>
      </c>
      <c r="H9" s="15">
        <v>97</v>
      </c>
      <c r="I9" s="15">
        <v>2200</v>
      </c>
      <c r="J9" s="15">
        <v>552.36019999999996</v>
      </c>
      <c r="K9" s="18">
        <v>352.29469999999998</v>
      </c>
      <c r="L9" s="16">
        <v>3500</v>
      </c>
      <c r="M9" s="5">
        <f t="shared" si="1"/>
        <v>6781.3490776611134</v>
      </c>
      <c r="O9" s="28">
        <f t="shared" si="2"/>
        <v>-0.30582233888617338</v>
      </c>
    </row>
    <row r="10" spans="1:21" ht="18.95" customHeight="1" thickBot="1" x14ac:dyDescent="0.3">
      <c r="A10" s="57"/>
      <c r="B10" s="21">
        <v>8</v>
      </c>
      <c r="C10" s="9">
        <v>6884.9531096747332</v>
      </c>
      <c r="D10" s="45">
        <v>6885</v>
      </c>
      <c r="E10" s="9"/>
      <c r="F10" s="9"/>
      <c r="G10" s="9">
        <v>80</v>
      </c>
      <c r="H10" s="15">
        <v>97</v>
      </c>
      <c r="I10" s="15">
        <v>2200</v>
      </c>
      <c r="J10" s="15">
        <v>670.09690000000001</v>
      </c>
      <c r="K10" s="18">
        <v>352.29469999999998</v>
      </c>
      <c r="L10" s="16">
        <v>3500</v>
      </c>
      <c r="M10" s="5">
        <f t="shared" si="1"/>
        <v>6899.3447096747332</v>
      </c>
      <c r="O10" s="28">
        <f t="shared" si="2"/>
        <v>-4.6890325266758737E-2</v>
      </c>
      <c r="P10" s="25"/>
    </row>
    <row r="11" spans="1:21" ht="18.95" customHeight="1" x14ac:dyDescent="0.25">
      <c r="A11" s="57"/>
      <c r="B11" s="21">
        <v>9</v>
      </c>
      <c r="C11" s="9">
        <v>6908.3112319433694</v>
      </c>
      <c r="D11" s="38">
        <v>6909</v>
      </c>
      <c r="E11" s="9"/>
      <c r="F11" s="9"/>
      <c r="G11" s="9">
        <v>80</v>
      </c>
      <c r="H11" s="15">
        <v>97</v>
      </c>
      <c r="I11" s="15">
        <v>2200</v>
      </c>
      <c r="J11" s="15">
        <v>596.82460000000003</v>
      </c>
      <c r="K11" s="18">
        <v>476.63400000000001</v>
      </c>
      <c r="L11" s="16">
        <v>3500</v>
      </c>
      <c r="M11" s="5">
        <f t="shared" si="1"/>
        <v>6949.7698319433694</v>
      </c>
      <c r="O11" s="28">
        <f t="shared" si="2"/>
        <v>-0.68876805663057894</v>
      </c>
    </row>
    <row r="12" spans="1:21" ht="18.95" customHeight="1" x14ac:dyDescent="0.25">
      <c r="A12" s="57"/>
      <c r="B12" s="21">
        <v>10</v>
      </c>
      <c r="C12" s="9">
        <v>6912.7503787334545</v>
      </c>
      <c r="D12" s="38">
        <v>6900</v>
      </c>
      <c r="E12" s="9"/>
      <c r="F12" s="9"/>
      <c r="G12" s="9">
        <v>80</v>
      </c>
      <c r="H12" s="15">
        <v>97</v>
      </c>
      <c r="I12" s="15">
        <v>2200</v>
      </c>
      <c r="J12" s="15">
        <v>557.99649999999997</v>
      </c>
      <c r="K12" s="18">
        <v>549.1653</v>
      </c>
      <c r="L12" s="16">
        <v>3500</v>
      </c>
      <c r="M12" s="5">
        <f t="shared" si="1"/>
        <v>6996.9121787334543</v>
      </c>
      <c r="O12" s="28">
        <f t="shared" si="2"/>
        <v>12.750378733454454</v>
      </c>
    </row>
    <row r="13" spans="1:21" ht="18.95" customHeight="1" x14ac:dyDescent="0.25">
      <c r="A13" s="57"/>
      <c r="B13" s="21">
        <v>11</v>
      </c>
      <c r="C13" s="9">
        <v>7073.7492436330431</v>
      </c>
      <c r="D13" s="32">
        <v>7074</v>
      </c>
      <c r="E13" s="9"/>
      <c r="F13" s="9"/>
      <c r="G13" s="9">
        <v>80</v>
      </c>
      <c r="H13" s="15">
        <v>97</v>
      </c>
      <c r="I13" s="15">
        <v>2200</v>
      </c>
      <c r="J13" s="15">
        <v>931.24680000000001</v>
      </c>
      <c r="K13" s="18">
        <v>238.31700000000001</v>
      </c>
      <c r="L13" s="16">
        <v>3500</v>
      </c>
      <c r="M13" s="5">
        <f t="shared" si="1"/>
        <v>7046.313043633043</v>
      </c>
      <c r="O13" s="28">
        <f t="shared" si="2"/>
        <v>-0.25075636695692083</v>
      </c>
    </row>
    <row r="14" spans="1:21" ht="18.95" customHeight="1" x14ac:dyDescent="0.25">
      <c r="A14" s="57"/>
      <c r="B14" s="21">
        <v>12</v>
      </c>
      <c r="C14" s="9">
        <v>6554.0630851260876</v>
      </c>
      <c r="D14" s="32">
        <v>6554.1</v>
      </c>
      <c r="E14" s="9"/>
      <c r="F14" s="9"/>
      <c r="G14" s="9">
        <v>80</v>
      </c>
      <c r="H14" s="15">
        <v>97</v>
      </c>
      <c r="I14" s="15">
        <v>2200</v>
      </c>
      <c r="J14" s="15">
        <v>778.43960000000004</v>
      </c>
      <c r="K14" s="18">
        <v>259.04020000000003</v>
      </c>
      <c r="L14" s="16">
        <v>3500</v>
      </c>
      <c r="M14" s="5">
        <f t="shared" si="1"/>
        <v>6914.4428851260873</v>
      </c>
      <c r="O14" s="28">
        <f t="shared" si="2"/>
        <v>-3.6914873912792245E-2</v>
      </c>
    </row>
    <row r="15" spans="1:21" ht="18.95" customHeight="1" x14ac:dyDescent="0.25">
      <c r="A15" s="57"/>
      <c r="B15" s="21">
        <v>13</v>
      </c>
      <c r="C15" s="9">
        <v>8098.5609910225003</v>
      </c>
      <c r="D15" s="36">
        <v>8100</v>
      </c>
      <c r="E15" s="9"/>
      <c r="F15" s="9"/>
      <c r="G15" s="9">
        <v>80</v>
      </c>
      <c r="H15" s="15">
        <v>97</v>
      </c>
      <c r="I15" s="15">
        <v>2200</v>
      </c>
      <c r="J15" s="15">
        <v>1605.1012000000001</v>
      </c>
      <c r="K15" s="18">
        <v>310.84829999999999</v>
      </c>
      <c r="L15" s="16">
        <v>3500</v>
      </c>
      <c r="M15" s="5">
        <f t="shared" si="1"/>
        <v>7791.5104910225009</v>
      </c>
      <c r="O15" s="28">
        <f t="shared" si="2"/>
        <v>-1.439008977499725</v>
      </c>
    </row>
    <row r="16" spans="1:21" ht="18.95" customHeight="1" thickBot="1" x14ac:dyDescent="0.3">
      <c r="A16" s="57"/>
      <c r="B16" s="21">
        <v>14</v>
      </c>
      <c r="C16" s="9">
        <v>6577.3831573641201</v>
      </c>
      <c r="D16" s="32">
        <v>6600</v>
      </c>
      <c r="E16" s="9"/>
      <c r="F16" s="9"/>
      <c r="G16" s="9">
        <v>80</v>
      </c>
      <c r="H16" s="15">
        <v>97</v>
      </c>
      <c r="I16" s="15">
        <v>2200</v>
      </c>
      <c r="J16" s="15">
        <v>751.51049999999998</v>
      </c>
      <c r="K16" s="18">
        <v>134.70089999999999</v>
      </c>
      <c r="L16" s="16">
        <v>3500</v>
      </c>
      <c r="M16" s="5">
        <f t="shared" si="1"/>
        <v>6740.5945573641202</v>
      </c>
      <c r="O16" s="28">
        <f t="shared" si="2"/>
        <v>-22.616842635879948</v>
      </c>
    </row>
    <row r="17" spans="1:21" ht="18.95" customHeight="1" thickBot="1" x14ac:dyDescent="0.3">
      <c r="A17" s="57"/>
      <c r="B17" s="21">
        <v>15</v>
      </c>
      <c r="C17" s="11">
        <v>97654</v>
      </c>
      <c r="D17" s="47">
        <v>20000</v>
      </c>
      <c r="E17" s="9">
        <f t="shared" ref="E17" si="3">(C17-D17)*0.07</f>
        <v>5435.7800000000007</v>
      </c>
      <c r="F17" s="9"/>
      <c r="G17" s="9">
        <v>80</v>
      </c>
      <c r="H17" s="15">
        <v>97</v>
      </c>
      <c r="I17" s="15">
        <v>2200</v>
      </c>
      <c r="J17" s="15">
        <v>120.86790000000001</v>
      </c>
      <c r="K17" s="18">
        <v>269.40179999999998</v>
      </c>
      <c r="L17" s="16">
        <v>3500</v>
      </c>
      <c r="M17" s="5">
        <f t="shared" si="1"/>
        <v>89357.049700000003</v>
      </c>
      <c r="N17" s="1"/>
      <c r="O17" s="28">
        <f t="shared" si="2"/>
        <v>77654</v>
      </c>
    </row>
    <row r="18" spans="1:21" ht="18.95" customHeight="1" x14ac:dyDescent="0.25">
      <c r="A18" s="57"/>
      <c r="B18" s="21">
        <v>16</v>
      </c>
      <c r="C18" s="9">
        <v>6070.7741199999991</v>
      </c>
      <c r="D18" s="37">
        <v>6070</v>
      </c>
      <c r="E18" s="9"/>
      <c r="F18" s="9"/>
      <c r="G18" s="9">
        <v>80</v>
      </c>
      <c r="H18" s="15">
        <v>97</v>
      </c>
      <c r="I18" s="15">
        <v>2200</v>
      </c>
      <c r="J18" s="15">
        <v>218.5643</v>
      </c>
      <c r="K18" s="18">
        <v>279.76339999999999</v>
      </c>
      <c r="L18" s="16">
        <v>3500</v>
      </c>
      <c r="M18" s="5">
        <f t="shared" si="1"/>
        <v>6376.101819999999</v>
      </c>
      <c r="O18" s="28">
        <f t="shared" si="2"/>
        <v>0.7741199999991295</v>
      </c>
    </row>
    <row r="19" spans="1:21" ht="18.95" customHeight="1" x14ac:dyDescent="0.25">
      <c r="A19" s="57"/>
      <c r="B19" s="21">
        <v>17</v>
      </c>
      <c r="C19" s="12">
        <v>13393.465636852785</v>
      </c>
      <c r="D19" s="37">
        <f>6676+5343.57</f>
        <v>12019.57</v>
      </c>
      <c r="E19" s="9">
        <f t="shared" si="0"/>
        <v>96.172694579694976</v>
      </c>
      <c r="F19" s="9"/>
      <c r="G19" s="9">
        <v>80</v>
      </c>
      <c r="H19" s="15">
        <v>97</v>
      </c>
      <c r="I19" s="15">
        <v>2200</v>
      </c>
      <c r="J19" s="15">
        <v>1384.0319</v>
      </c>
      <c r="K19" s="18">
        <v>227.9554</v>
      </c>
      <c r="L19" s="16">
        <v>3500</v>
      </c>
      <c r="M19" s="5">
        <f t="shared" si="1"/>
        <v>8959.0556314324804</v>
      </c>
      <c r="O19" s="28">
        <f t="shared" si="2"/>
        <v>1373.8956368527852</v>
      </c>
      <c r="P19" s="1"/>
    </row>
    <row r="20" spans="1:21" ht="18.600000000000001" customHeight="1" x14ac:dyDescent="0.25">
      <c r="A20" s="57"/>
      <c r="B20" s="21">
        <v>18</v>
      </c>
      <c r="C20" s="9">
        <v>6656.0186580720183</v>
      </c>
      <c r="D20" s="12">
        <v>6656.02</v>
      </c>
      <c r="E20" s="9"/>
      <c r="F20" s="9"/>
      <c r="G20" s="9">
        <v>80</v>
      </c>
      <c r="H20" s="15">
        <v>97</v>
      </c>
      <c r="I20" s="15">
        <v>2200</v>
      </c>
      <c r="J20" s="15">
        <v>320.01819999999998</v>
      </c>
      <c r="K20" s="18">
        <v>31.084800000000001</v>
      </c>
      <c r="L20" s="16">
        <v>3500</v>
      </c>
      <c r="M20" s="5">
        <f t="shared" si="1"/>
        <v>6228.1016580720188</v>
      </c>
      <c r="O20" s="28">
        <f t="shared" si="2"/>
        <v>-1.3419279821391683E-3</v>
      </c>
    </row>
    <row r="21" spans="1:21" x14ac:dyDescent="0.25">
      <c r="A21" s="57"/>
      <c r="B21" s="21" t="s">
        <v>10</v>
      </c>
      <c r="C21" s="6">
        <f>SUM(C3:C20)</f>
        <v>224756.70101355272</v>
      </c>
      <c r="D21" s="6">
        <f t="shared" ref="D21:M21" si="4">SUM(D3:D20)</f>
        <v>120777.69000000002</v>
      </c>
      <c r="E21" s="6">
        <f t="shared" si="4"/>
        <v>7287.1889922012069</v>
      </c>
      <c r="F21" s="6">
        <f t="shared" si="4"/>
        <v>0</v>
      </c>
      <c r="G21" s="6">
        <f t="shared" si="4"/>
        <v>1440</v>
      </c>
      <c r="H21" s="6">
        <f t="shared" si="4"/>
        <v>1746</v>
      </c>
      <c r="I21" s="6">
        <f t="shared" si="4"/>
        <v>39600</v>
      </c>
      <c r="J21" s="6">
        <f t="shared" si="4"/>
        <v>12879.6374</v>
      </c>
      <c r="K21" s="6">
        <f>SUM(K3:K20)</f>
        <v>4724.8934999999992</v>
      </c>
      <c r="L21" s="6">
        <f t="shared" si="4"/>
        <v>62800</v>
      </c>
      <c r="M21" s="6">
        <f t="shared" si="4"/>
        <v>234456.730905754</v>
      </c>
    </row>
    <row r="22" spans="1:21" ht="8.2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21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52"/>
      <c r="O23" s="52"/>
      <c r="P23" s="52"/>
      <c r="Q23" s="50"/>
      <c r="R23" s="50"/>
      <c r="S23" s="50"/>
      <c r="T23" s="50"/>
      <c r="U23" s="50"/>
    </row>
    <row r="24" spans="1:21" ht="15" customHeight="1" x14ac:dyDescent="0.25">
      <c r="A24" s="62" t="s">
        <v>21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  <c r="N24" s="52"/>
      <c r="O24" s="52"/>
      <c r="P24" s="52"/>
      <c r="Q24" s="50"/>
      <c r="R24" s="50"/>
      <c r="S24" s="50"/>
      <c r="T24" s="50"/>
      <c r="U24" s="50"/>
    </row>
    <row r="25" spans="1:21" x14ac:dyDescent="0.2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52"/>
      <c r="O25" s="52"/>
      <c r="P25" s="52"/>
      <c r="Q25" s="50"/>
      <c r="R25" s="50"/>
      <c r="S25" s="50"/>
      <c r="T25" s="50"/>
      <c r="U25" s="50"/>
    </row>
    <row r="26" spans="1:2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  <c r="N26" s="52"/>
      <c r="O26" s="52"/>
      <c r="P26" s="52"/>
      <c r="Q26" s="50"/>
      <c r="R26" s="50"/>
      <c r="S26" s="50"/>
      <c r="T26" s="50"/>
      <c r="U26" s="50"/>
    </row>
    <row r="27" spans="1:21" ht="15" customHeight="1" x14ac:dyDescent="0.25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52"/>
      <c r="O27" s="52"/>
      <c r="P27" s="52"/>
      <c r="Q27" s="50"/>
      <c r="R27" s="50"/>
      <c r="S27" s="50"/>
      <c r="T27" s="50"/>
      <c r="U27" s="50"/>
    </row>
    <row r="28" spans="1:21" ht="1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N28" s="52"/>
      <c r="O28" s="52"/>
      <c r="P28" s="52"/>
      <c r="Q28" s="50"/>
      <c r="R28" s="50"/>
      <c r="S28" s="50"/>
      <c r="T28" s="50"/>
      <c r="U28" s="50"/>
    </row>
    <row r="29" spans="1:2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2"/>
      <c r="O29" s="52"/>
      <c r="P29" s="52"/>
      <c r="Q29" s="50"/>
      <c r="R29" s="50"/>
      <c r="S29" s="50"/>
      <c r="T29" s="50"/>
      <c r="U29" s="50"/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5433070866141736" bottom="0" header="0" footer="0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N18" sqref="N18"/>
    </sheetView>
  </sheetViews>
  <sheetFormatPr defaultRowHeight="15" x14ac:dyDescent="0.25"/>
  <cols>
    <col min="1" max="1" width="5" customWidth="1"/>
    <col min="2" max="2" width="8.5703125" bestFit="1" customWidth="1"/>
    <col min="3" max="3" width="14" bestFit="1" customWidth="1"/>
    <col min="4" max="4" width="12.42578125" bestFit="1" customWidth="1"/>
    <col min="5" max="5" width="10.42578125" bestFit="1" customWidth="1"/>
    <col min="6" max="6" width="11.42578125" hidden="1" customWidth="1"/>
    <col min="7" max="7" width="11.140625" bestFit="1" customWidth="1"/>
    <col min="8" max="8" width="10.42578125" bestFit="1" customWidth="1"/>
    <col min="9" max="9" width="11.5703125" customWidth="1"/>
    <col min="10" max="10" width="11.42578125" customWidth="1"/>
    <col min="11" max="11" width="10.42578125" bestFit="1" customWidth="1"/>
    <col min="12" max="12" width="11.42578125" customWidth="1"/>
    <col min="13" max="13" width="15.42578125" customWidth="1"/>
    <col min="14" max="14" width="18" style="28" customWidth="1"/>
    <col min="15" max="15" width="9.140625" customWidth="1"/>
    <col min="16" max="16" width="23.140625" customWidth="1"/>
  </cols>
  <sheetData>
    <row r="1" spans="1:22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22" ht="60" x14ac:dyDescent="0.25">
      <c r="A2" s="2" t="s">
        <v>0</v>
      </c>
      <c r="B2" s="22" t="s">
        <v>2</v>
      </c>
      <c r="C2" s="3" t="s">
        <v>9</v>
      </c>
      <c r="D2" s="3" t="s">
        <v>8</v>
      </c>
      <c r="E2" s="3" t="s">
        <v>18</v>
      </c>
      <c r="F2" s="3" t="s">
        <v>20</v>
      </c>
      <c r="G2" s="43" t="s">
        <v>17</v>
      </c>
      <c r="H2" s="3" t="s">
        <v>12</v>
      </c>
      <c r="I2" s="3" t="s">
        <v>15</v>
      </c>
      <c r="J2" s="23" t="s">
        <v>16</v>
      </c>
      <c r="K2" s="3" t="s">
        <v>7</v>
      </c>
      <c r="L2" s="3" t="s">
        <v>13</v>
      </c>
      <c r="M2" s="4" t="s">
        <v>6</v>
      </c>
      <c r="N2" s="40" t="s">
        <v>14</v>
      </c>
    </row>
    <row r="3" spans="1:22" ht="18.95" customHeight="1" x14ac:dyDescent="0.25">
      <c r="A3" s="57" t="s">
        <v>5</v>
      </c>
      <c r="B3" s="21">
        <v>19</v>
      </c>
      <c r="C3" s="9">
        <v>11116.943703200628</v>
      </c>
      <c r="D3" s="9"/>
      <c r="E3" s="9">
        <f>(C3-D3)*0.07</f>
        <v>778.18605922404402</v>
      </c>
      <c r="F3" s="9"/>
      <c r="G3" s="9">
        <v>80</v>
      </c>
      <c r="H3" s="15">
        <v>97</v>
      </c>
      <c r="I3" s="15">
        <v>2200</v>
      </c>
      <c r="J3" s="24">
        <v>640.03639999999996</v>
      </c>
      <c r="K3" s="15">
        <v>0</v>
      </c>
      <c r="L3" s="16">
        <v>3400</v>
      </c>
      <c r="M3" s="5">
        <f>C3-D3+E3+H3+K3+L3+I3+J3+F3+G3</f>
        <v>18312.166162424674</v>
      </c>
      <c r="N3" s="28">
        <f>C3-D3</f>
        <v>11116.943703200628</v>
      </c>
      <c r="O3" s="1"/>
      <c r="P3" s="26"/>
      <c r="Q3" s="1"/>
    </row>
    <row r="4" spans="1:22" ht="18.95" customHeight="1" x14ac:dyDescent="0.25">
      <c r="A4" s="57"/>
      <c r="B4" s="21">
        <v>20</v>
      </c>
      <c r="C4" s="9">
        <v>7343.6395727798536</v>
      </c>
      <c r="D4" s="19">
        <v>7443.64</v>
      </c>
      <c r="E4" s="9"/>
      <c r="F4" s="9"/>
      <c r="G4" s="9">
        <v>80</v>
      </c>
      <c r="H4" s="15">
        <v>97</v>
      </c>
      <c r="I4" s="15">
        <v>2200</v>
      </c>
      <c r="J4" s="24">
        <v>1115.3668</v>
      </c>
      <c r="K4" s="15">
        <v>725.31269999999995</v>
      </c>
      <c r="L4" s="16">
        <v>3400</v>
      </c>
      <c r="M4" s="5">
        <f t="shared" ref="M4:M20" si="0">C4-D4+E4+H4+K4+L4+I4+J4+F4+G4</f>
        <v>7517.6790727798525</v>
      </c>
      <c r="N4" s="28">
        <f t="shared" ref="N4:N20" si="1">C4-D4</f>
        <v>-100.00042722014678</v>
      </c>
      <c r="O4" s="1"/>
      <c r="P4" s="26"/>
    </row>
    <row r="5" spans="1:22" ht="18.95" customHeight="1" x14ac:dyDescent="0.25">
      <c r="A5" s="57"/>
      <c r="B5" s="21">
        <v>21</v>
      </c>
      <c r="C5" s="9">
        <v>7163.2095772068478</v>
      </c>
      <c r="D5" s="19">
        <v>7165</v>
      </c>
      <c r="E5" s="9"/>
      <c r="F5" s="9"/>
      <c r="G5" s="9">
        <v>80</v>
      </c>
      <c r="H5" s="15">
        <v>97</v>
      </c>
      <c r="I5" s="15">
        <v>2200</v>
      </c>
      <c r="J5" s="24">
        <v>935.63059999999996</v>
      </c>
      <c r="K5" s="15">
        <v>259.04020000000003</v>
      </c>
      <c r="L5" s="16">
        <v>3500</v>
      </c>
      <c r="M5" s="5">
        <f t="shared" si="0"/>
        <v>7069.8803772068477</v>
      </c>
      <c r="N5" s="28">
        <f t="shared" si="1"/>
        <v>-1.7904227931521746</v>
      </c>
      <c r="O5" s="1"/>
      <c r="P5" s="26"/>
    </row>
    <row r="6" spans="1:22" ht="18.95" customHeight="1" x14ac:dyDescent="0.25">
      <c r="A6" s="57"/>
      <c r="B6" s="21">
        <v>22</v>
      </c>
      <c r="C6" s="9">
        <v>7223.0074354185381</v>
      </c>
      <c r="D6" s="19">
        <v>7000</v>
      </c>
      <c r="E6" s="9"/>
      <c r="F6" s="9"/>
      <c r="G6" s="9">
        <v>80</v>
      </c>
      <c r="H6" s="15">
        <v>97</v>
      </c>
      <c r="I6" s="15">
        <v>2200</v>
      </c>
      <c r="J6" s="24">
        <v>1058.3773000000001</v>
      </c>
      <c r="K6" s="15">
        <v>10.361599999999999</v>
      </c>
      <c r="L6" s="16">
        <v>3500</v>
      </c>
      <c r="M6" s="5">
        <f t="shared" si="0"/>
        <v>7168.7463354185384</v>
      </c>
      <c r="N6" s="28">
        <f t="shared" si="1"/>
        <v>223.00743541853808</v>
      </c>
      <c r="O6" s="1"/>
    </row>
    <row r="7" spans="1:22" ht="18.95" customHeight="1" x14ac:dyDescent="0.25">
      <c r="A7" s="57"/>
      <c r="B7" s="21">
        <v>23</v>
      </c>
      <c r="C7" s="9">
        <v>-1134.1462034589747</v>
      </c>
      <c r="D7" s="29">
        <v>5000</v>
      </c>
      <c r="E7" s="9"/>
      <c r="F7" s="9"/>
      <c r="G7" s="9">
        <v>80</v>
      </c>
      <c r="H7" s="15">
        <v>97</v>
      </c>
      <c r="I7" s="15">
        <v>2200</v>
      </c>
      <c r="J7" s="24">
        <v>25.0503</v>
      </c>
      <c r="K7" s="15">
        <v>0</v>
      </c>
      <c r="L7" s="16">
        <v>3500</v>
      </c>
      <c r="M7" s="5">
        <f t="shared" si="0"/>
        <v>-232.09590345897493</v>
      </c>
      <c r="N7" s="28">
        <f t="shared" si="1"/>
        <v>-6134.1462034589749</v>
      </c>
      <c r="O7" s="1"/>
      <c r="P7" s="26"/>
    </row>
    <row r="8" spans="1:22" ht="18.95" customHeight="1" thickBot="1" x14ac:dyDescent="0.3">
      <c r="A8" s="57"/>
      <c r="B8" s="21">
        <v>24</v>
      </c>
      <c r="C8" s="9">
        <v>-11456.950286533161</v>
      </c>
      <c r="D8" s="10"/>
      <c r="E8" s="9"/>
      <c r="F8" s="9"/>
      <c r="G8" s="9">
        <v>80</v>
      </c>
      <c r="H8" s="15">
        <v>97</v>
      </c>
      <c r="I8" s="15">
        <v>2200</v>
      </c>
      <c r="J8" s="24">
        <v>279.31139999999999</v>
      </c>
      <c r="K8" s="15">
        <v>0</v>
      </c>
      <c r="L8" s="16">
        <v>3500</v>
      </c>
      <c r="M8" s="5">
        <f t="shared" si="0"/>
        <v>-5300.6388865331619</v>
      </c>
      <c r="N8" s="28">
        <f t="shared" si="1"/>
        <v>-11456.950286533161</v>
      </c>
      <c r="O8" s="1"/>
      <c r="P8" s="26"/>
    </row>
    <row r="9" spans="1:22" ht="18.95" customHeight="1" thickBot="1" x14ac:dyDescent="0.3">
      <c r="A9" s="57"/>
      <c r="B9" s="21">
        <v>25</v>
      </c>
      <c r="C9" s="9">
        <v>6476.8219249700014</v>
      </c>
      <c r="D9" s="47">
        <v>6500</v>
      </c>
      <c r="E9" s="9"/>
      <c r="F9" s="9"/>
      <c r="G9" s="9">
        <v>80</v>
      </c>
      <c r="H9" s="15">
        <v>97</v>
      </c>
      <c r="I9" s="15">
        <v>2200</v>
      </c>
      <c r="J9" s="24">
        <v>462.80520000000001</v>
      </c>
      <c r="K9" s="15">
        <v>279.76339999999999</v>
      </c>
      <c r="L9" s="16">
        <v>3500</v>
      </c>
      <c r="M9" s="5">
        <f t="shared" si="0"/>
        <v>6596.390524970001</v>
      </c>
      <c r="N9" s="28">
        <f t="shared" si="1"/>
        <v>-23.178075029998581</v>
      </c>
      <c r="O9" s="1"/>
      <c r="P9" s="26"/>
      <c r="R9" s="1"/>
      <c r="V9" s="1"/>
    </row>
    <row r="10" spans="1:22" ht="18.95" customHeight="1" thickBot="1" x14ac:dyDescent="0.3">
      <c r="A10" s="57"/>
      <c r="B10" s="21">
        <v>26</v>
      </c>
      <c r="C10" s="9">
        <v>6568.1677667272907</v>
      </c>
      <c r="D10" s="10">
        <v>6568</v>
      </c>
      <c r="E10" s="9"/>
      <c r="F10" s="9"/>
      <c r="G10" s="9">
        <v>80</v>
      </c>
      <c r="H10" s="15">
        <v>97</v>
      </c>
      <c r="I10" s="15">
        <v>2200</v>
      </c>
      <c r="J10" s="24">
        <v>507.26960000000003</v>
      </c>
      <c r="K10" s="15">
        <v>196.8706</v>
      </c>
      <c r="L10" s="16">
        <v>3500</v>
      </c>
      <c r="M10" s="5">
        <f t="shared" si="0"/>
        <v>6581.3079667272905</v>
      </c>
      <c r="N10" s="28">
        <f t="shared" si="1"/>
        <v>0.16776672729065467</v>
      </c>
      <c r="O10" s="1"/>
      <c r="P10" s="26"/>
    </row>
    <row r="11" spans="1:22" ht="18.95" customHeight="1" thickBot="1" x14ac:dyDescent="0.3">
      <c r="A11" s="57"/>
      <c r="B11" s="21">
        <v>27</v>
      </c>
      <c r="C11" s="9">
        <v>6280.7863471013688</v>
      </c>
      <c r="D11" s="47">
        <v>6281</v>
      </c>
      <c r="E11" s="9"/>
      <c r="F11" s="9"/>
      <c r="G11" s="9">
        <v>80</v>
      </c>
      <c r="H11" s="15">
        <v>97</v>
      </c>
      <c r="I11" s="15">
        <v>2200</v>
      </c>
      <c r="J11" s="24">
        <v>412.7045</v>
      </c>
      <c r="K11" s="15">
        <v>51.808</v>
      </c>
      <c r="L11" s="16">
        <v>3500</v>
      </c>
      <c r="M11" s="5">
        <f t="shared" si="0"/>
        <v>6341.2988471013687</v>
      </c>
      <c r="N11" s="28">
        <f t="shared" si="1"/>
        <v>-0.21365289863115322</v>
      </c>
      <c r="O11" s="1"/>
      <c r="P11" s="26"/>
    </row>
    <row r="12" spans="1:22" ht="18.95" customHeight="1" x14ac:dyDescent="0.25">
      <c r="A12" s="57"/>
      <c r="B12" s="21">
        <v>28</v>
      </c>
      <c r="C12" s="9">
        <v>6904.9497022535943</v>
      </c>
      <c r="D12" s="19">
        <v>6904.95</v>
      </c>
      <c r="E12" s="9"/>
      <c r="F12" s="9"/>
      <c r="G12" s="9">
        <v>80</v>
      </c>
      <c r="H12" s="15">
        <v>97</v>
      </c>
      <c r="I12" s="15">
        <v>2200</v>
      </c>
      <c r="J12" s="24">
        <v>1112.2356</v>
      </c>
      <c r="K12" s="15">
        <v>145.0625</v>
      </c>
      <c r="L12" s="16">
        <v>3500</v>
      </c>
      <c r="M12" s="5">
        <f t="shared" si="0"/>
        <v>7134.2978022535945</v>
      </c>
      <c r="N12" s="28">
        <f t="shared" si="1"/>
        <v>-2.9774640552204801E-4</v>
      </c>
      <c r="O12" s="1"/>
      <c r="P12" s="26"/>
    </row>
    <row r="13" spans="1:22" ht="18.95" customHeight="1" x14ac:dyDescent="0.25">
      <c r="A13" s="57"/>
      <c r="B13" s="21">
        <v>29</v>
      </c>
      <c r="C13" s="9">
        <v>7096.9158355634972</v>
      </c>
      <c r="D13" s="19">
        <v>7096.92</v>
      </c>
      <c r="E13" s="9"/>
      <c r="F13" s="9"/>
      <c r="G13" s="9">
        <v>80</v>
      </c>
      <c r="H13" s="15">
        <v>97</v>
      </c>
      <c r="I13" s="15">
        <v>2200</v>
      </c>
      <c r="J13" s="24">
        <v>745.24789999999996</v>
      </c>
      <c r="K13" s="15">
        <v>455.91079999999999</v>
      </c>
      <c r="L13" s="16">
        <v>3500</v>
      </c>
      <c r="M13" s="5">
        <f t="shared" si="0"/>
        <v>7078.1545355634971</v>
      </c>
      <c r="N13" s="28">
        <f t="shared" si="1"/>
        <v>-4.1644365028332686E-3</v>
      </c>
      <c r="O13" s="1"/>
      <c r="P13" s="26"/>
    </row>
    <row r="14" spans="1:22" ht="18.95" customHeight="1" x14ac:dyDescent="0.25">
      <c r="A14" s="57"/>
      <c r="B14" s="21">
        <v>30</v>
      </c>
      <c r="C14" s="9">
        <v>7663.6700017100002</v>
      </c>
      <c r="D14" s="19">
        <v>7663.67</v>
      </c>
      <c r="E14" s="9"/>
      <c r="F14" s="9"/>
      <c r="G14" s="9">
        <v>80</v>
      </c>
      <c r="H14" s="15">
        <v>97</v>
      </c>
      <c r="I14" s="15">
        <v>2200</v>
      </c>
      <c r="J14" s="24">
        <v>1149.8110999999999</v>
      </c>
      <c r="K14" s="15">
        <v>538.80370000000005</v>
      </c>
      <c r="L14" s="16">
        <v>3500</v>
      </c>
      <c r="M14" s="5">
        <f t="shared" si="0"/>
        <v>7565.6148017100004</v>
      </c>
      <c r="N14" s="28">
        <f t="shared" si="1"/>
        <v>1.7100001059588976E-6</v>
      </c>
      <c r="O14" s="1"/>
      <c r="P14" s="26"/>
      <c r="R14" s="1"/>
    </row>
    <row r="15" spans="1:22" ht="18.95" customHeight="1" x14ac:dyDescent="0.25">
      <c r="A15" s="57"/>
      <c r="B15" s="21">
        <v>31</v>
      </c>
      <c r="C15" s="9">
        <v>7542.2943618700028</v>
      </c>
      <c r="D15" s="19">
        <v>7465.13</v>
      </c>
      <c r="E15" s="9"/>
      <c r="F15" s="9"/>
      <c r="G15" s="9">
        <v>80</v>
      </c>
      <c r="H15" s="15">
        <v>97</v>
      </c>
      <c r="I15" s="15">
        <v>2200</v>
      </c>
      <c r="J15" s="24">
        <v>707.67240000000004</v>
      </c>
      <c r="K15" s="15">
        <v>600.97339999999997</v>
      </c>
      <c r="L15" s="16">
        <v>3500</v>
      </c>
      <c r="M15" s="5">
        <f t="shared" si="0"/>
        <v>7262.810161870003</v>
      </c>
      <c r="N15" s="28">
        <f t="shared" si="1"/>
        <v>77.164361870002722</v>
      </c>
      <c r="O15" s="1"/>
      <c r="P15" s="26"/>
    </row>
    <row r="16" spans="1:22" ht="18.95" customHeight="1" x14ac:dyDescent="0.25">
      <c r="A16" s="57"/>
      <c r="B16" s="21">
        <v>32</v>
      </c>
      <c r="C16" s="9">
        <v>1783.7974828900024</v>
      </c>
      <c r="D16" s="19">
        <v>1783.8</v>
      </c>
      <c r="E16" s="9"/>
      <c r="F16" s="9"/>
      <c r="G16" s="9">
        <v>80</v>
      </c>
      <c r="H16" s="15">
        <v>97</v>
      </c>
      <c r="I16" s="15">
        <v>2200</v>
      </c>
      <c r="J16" s="24">
        <v>432.11849999999998</v>
      </c>
      <c r="K16" s="15">
        <v>259.04020000000003</v>
      </c>
      <c r="L16" s="16">
        <v>3500</v>
      </c>
      <c r="M16" s="5">
        <f t="shared" si="0"/>
        <v>6568.1561828900021</v>
      </c>
      <c r="N16" s="28">
        <f t="shared" si="1"/>
        <v>-2.5171099975977995E-3</v>
      </c>
      <c r="O16" s="1"/>
      <c r="P16" s="26"/>
    </row>
    <row r="17" spans="1:21" ht="18.95" customHeight="1" x14ac:dyDescent="0.25">
      <c r="A17" s="57"/>
      <c r="B17" s="21">
        <v>33</v>
      </c>
      <c r="C17" s="9">
        <v>6975.201140167931</v>
      </c>
      <c r="D17" s="19">
        <v>6975.2</v>
      </c>
      <c r="E17" s="9"/>
      <c r="F17" s="9"/>
      <c r="G17" s="9">
        <v>80</v>
      </c>
      <c r="H17" s="15">
        <v>97</v>
      </c>
      <c r="I17" s="15">
        <v>2200</v>
      </c>
      <c r="J17" s="24">
        <v>714.56119999999999</v>
      </c>
      <c r="K17" s="15">
        <v>341.93310000000002</v>
      </c>
      <c r="L17" s="16">
        <v>3500</v>
      </c>
      <c r="M17" s="5">
        <f t="shared" si="0"/>
        <v>6933.4954401679315</v>
      </c>
      <c r="N17" s="28">
        <f t="shared" si="1"/>
        <v>1.1401679312257329E-3</v>
      </c>
      <c r="O17" s="1"/>
      <c r="P17" s="26"/>
    </row>
    <row r="18" spans="1:21" ht="18.95" customHeight="1" x14ac:dyDescent="0.25">
      <c r="A18" s="57"/>
      <c r="B18" s="21">
        <v>34</v>
      </c>
      <c r="C18" s="9">
        <v>6451.144915124396</v>
      </c>
      <c r="D18" s="19">
        <v>6500</v>
      </c>
      <c r="E18" s="9"/>
      <c r="F18" s="9"/>
      <c r="G18" s="9">
        <v>80</v>
      </c>
      <c r="H18" s="15">
        <v>97</v>
      </c>
      <c r="I18" s="15">
        <v>2200</v>
      </c>
      <c r="J18" s="24">
        <v>1036.4582</v>
      </c>
      <c r="K18" s="15">
        <v>155.42410000000001</v>
      </c>
      <c r="L18" s="16">
        <v>3500</v>
      </c>
      <c r="M18" s="5">
        <f t="shared" si="0"/>
        <v>7020.0272151243962</v>
      </c>
      <c r="N18" s="28">
        <f t="shared" si="1"/>
        <v>-48.855084875604007</v>
      </c>
      <c r="O18" s="1"/>
      <c r="P18" s="26" t="s">
        <v>11</v>
      </c>
      <c r="R18" s="1"/>
    </row>
    <row r="19" spans="1:21" ht="18.95" customHeight="1" x14ac:dyDescent="0.25">
      <c r="A19" s="57"/>
      <c r="B19" s="21">
        <v>35</v>
      </c>
      <c r="C19" s="9">
        <v>7040.189046630001</v>
      </c>
      <c r="D19" s="44">
        <v>7050</v>
      </c>
      <c r="E19" s="9"/>
      <c r="F19" s="9"/>
      <c r="G19" s="9">
        <v>80</v>
      </c>
      <c r="H19" s="15">
        <v>97</v>
      </c>
      <c r="I19" s="15">
        <v>2200</v>
      </c>
      <c r="J19" s="24">
        <v>1002.014</v>
      </c>
      <c r="K19" s="15">
        <v>290.125</v>
      </c>
      <c r="L19" s="16">
        <v>3500</v>
      </c>
      <c r="M19" s="5">
        <f t="shared" si="0"/>
        <v>7159.3280466300012</v>
      </c>
      <c r="N19" s="28">
        <f t="shared" si="1"/>
        <v>-9.8109533699989697</v>
      </c>
      <c r="O19" s="1"/>
      <c r="P19" s="26"/>
    </row>
    <row r="20" spans="1:21" ht="18.95" customHeight="1" x14ac:dyDescent="0.25">
      <c r="A20" s="57"/>
      <c r="B20" s="21">
        <v>36</v>
      </c>
      <c r="C20" s="9">
        <v>7273.9666533400023</v>
      </c>
      <c r="D20" s="10">
        <v>7273.97</v>
      </c>
      <c r="E20" s="9"/>
      <c r="F20" s="9"/>
      <c r="G20" s="9">
        <v>80</v>
      </c>
      <c r="H20" s="15">
        <v>97</v>
      </c>
      <c r="I20" s="15">
        <v>2200</v>
      </c>
      <c r="J20" s="24">
        <v>1337.0625</v>
      </c>
      <c r="K20" s="15">
        <v>186.50890000000001</v>
      </c>
      <c r="L20" s="16">
        <v>3500</v>
      </c>
      <c r="M20" s="5">
        <f t="shared" si="0"/>
        <v>7400.5680533400018</v>
      </c>
      <c r="N20" s="28">
        <f t="shared" si="1"/>
        <v>-3.3466599979874445E-3</v>
      </c>
      <c r="O20" s="1"/>
      <c r="P20" s="26"/>
    </row>
    <row r="21" spans="1:21" x14ac:dyDescent="0.25">
      <c r="A21" s="57"/>
      <c r="B21" s="21" t="s">
        <v>10</v>
      </c>
      <c r="C21" s="6">
        <f>SUM(C3:C20)</f>
        <v>98313.608976961827</v>
      </c>
      <c r="D21" s="7">
        <f>SUM(D3:D20)</f>
        <v>104671.28</v>
      </c>
      <c r="E21" s="7">
        <f t="shared" ref="E21:K21" si="2">SUM(E3:E20)</f>
        <v>778.18605922404402</v>
      </c>
      <c r="F21" s="7">
        <f>SUM(F3:F20)</f>
        <v>0</v>
      </c>
      <c r="G21" s="7">
        <f>SUM(G3:G20)</f>
        <v>1440</v>
      </c>
      <c r="H21" s="7">
        <f t="shared" si="2"/>
        <v>1746</v>
      </c>
      <c r="I21" s="7">
        <f t="shared" si="2"/>
        <v>39600</v>
      </c>
      <c r="J21" s="7">
        <f t="shared" si="2"/>
        <v>13673.733499999998</v>
      </c>
      <c r="K21" s="7">
        <f t="shared" si="2"/>
        <v>4496.9381999999996</v>
      </c>
      <c r="L21" s="6">
        <f>SUM(L3:L20)</f>
        <v>62800</v>
      </c>
      <c r="M21" s="6">
        <f>SUM(M3:M20)</f>
        <v>118177.18673618587</v>
      </c>
    </row>
    <row r="22" spans="1:2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/>
      <c r="O22" s="28"/>
    </row>
    <row r="23" spans="1:21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53"/>
      <c r="O23" s="53"/>
      <c r="P23" s="53"/>
      <c r="Q23" s="52"/>
      <c r="R23" s="52"/>
      <c r="S23" s="52"/>
      <c r="T23" s="52"/>
      <c r="U23" s="52"/>
    </row>
    <row r="24" spans="1:21" ht="15" customHeight="1" x14ac:dyDescent="0.25">
      <c r="A24" s="62" t="s">
        <v>21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  <c r="N24" s="53"/>
      <c r="O24" s="53"/>
      <c r="P24" s="53"/>
      <c r="Q24" s="52"/>
      <c r="R24" s="52"/>
      <c r="S24" s="52"/>
      <c r="T24" s="52"/>
      <c r="U24" s="52"/>
    </row>
    <row r="25" spans="1:21" x14ac:dyDescent="0.2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53"/>
      <c r="O25" s="53"/>
      <c r="P25" s="53"/>
      <c r="Q25" s="52"/>
      <c r="R25" s="52"/>
      <c r="S25" s="52"/>
      <c r="T25" s="52"/>
      <c r="U25" s="52"/>
    </row>
    <row r="26" spans="1:2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  <c r="N26" s="53"/>
      <c r="O26" s="53"/>
      <c r="P26" s="53"/>
      <c r="Q26" s="52"/>
      <c r="R26" s="52"/>
      <c r="S26" s="52"/>
      <c r="T26" s="52"/>
      <c r="U26" s="52"/>
    </row>
    <row r="27" spans="1:21" ht="15" customHeight="1" x14ac:dyDescent="0.25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53"/>
      <c r="O27" s="53"/>
      <c r="P27" s="53"/>
      <c r="Q27" s="52"/>
      <c r="R27" s="52"/>
      <c r="S27" s="52"/>
      <c r="T27" s="52"/>
      <c r="U27" s="52"/>
    </row>
    <row r="28" spans="1:21" ht="1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N28" s="53"/>
      <c r="O28" s="53"/>
      <c r="P28" s="53"/>
      <c r="Q28" s="52"/>
      <c r="R28" s="52"/>
      <c r="S28" s="52"/>
      <c r="T28" s="52"/>
      <c r="U28" s="52"/>
    </row>
    <row r="29" spans="1:2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3"/>
      <c r="O29" s="53"/>
      <c r="P29" s="53"/>
      <c r="Q29" s="52"/>
      <c r="R29" s="52"/>
      <c r="S29" s="52"/>
      <c r="T29" s="52"/>
      <c r="U29" s="52"/>
    </row>
    <row r="30" spans="1:21" ht="15" customHeight="1" x14ac:dyDescent="0.25">
      <c r="A30" s="53"/>
      <c r="B30" s="53"/>
      <c r="C30" s="53"/>
      <c r="D30" s="54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2"/>
      <c r="R30" s="52"/>
      <c r="S30" s="52"/>
      <c r="T30" s="52"/>
      <c r="U30" s="52"/>
    </row>
    <row r="31" spans="1:21" ht="15" customHeight="1" x14ac:dyDescent="0.25">
      <c r="D31" s="14"/>
      <c r="N31"/>
      <c r="O31" s="28"/>
    </row>
    <row r="32" spans="1:21" x14ac:dyDescent="0.25">
      <c r="D32" s="14"/>
    </row>
    <row r="33" spans="4:16" x14ac:dyDescent="0.25">
      <c r="D33" s="14"/>
      <c r="P33" t="s">
        <v>11</v>
      </c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9370078740157483" bottom="0" header="0.31496062992125984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D-10</vt:lpstr>
      <vt:lpstr>B1-10</vt:lpstr>
      <vt:lpstr>B2-04A</vt:lpstr>
      <vt:lpstr>B2-04B</vt:lpstr>
      <vt:lpstr>'B1-10'!Yazdırma_Alanı</vt:lpstr>
      <vt:lpstr>'B2-04A'!Yazdırma_Alanı</vt:lpstr>
      <vt:lpstr>'B2-04B'!Yazdırma_Alanı</vt:lpstr>
      <vt:lpstr>'D-10'!Yazdırma_Alanı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ttg</dc:creator>
  <cp:lastModifiedBy>TURGAY GORGEL</cp:lastModifiedBy>
  <cp:lastPrinted>2025-11-14T17:18:16Z</cp:lastPrinted>
  <dcterms:created xsi:type="dcterms:W3CDTF">2014-06-22T16:28:57Z</dcterms:created>
  <dcterms:modified xsi:type="dcterms:W3CDTF">2026-03-14T09:37:44Z</dcterms:modified>
</cp:coreProperties>
</file>